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User\Documents\"/>
    </mc:Choice>
  </mc:AlternateContent>
  <xr:revisionPtr revIDLastSave="0" documentId="8_{3874BC09-3197-4D42-891D-690707D2F672}" xr6:coauthVersionLast="47" xr6:coauthVersionMax="47" xr10:uidLastSave="{00000000-0000-0000-0000-000000000000}"/>
  <bookViews>
    <workbookView xWindow="-120" yWindow="-120" windowWidth="29040" windowHeight="15720" tabRatio="671" activeTab="4" xr2:uid="{05D3D92A-D75C-47A0-8B0D-55DA175C1932}"/>
  </bookViews>
  <sheets>
    <sheet name="שירותי תחזוקה ותיקון מערכות " sheetId="2" r:id="rId1"/>
    <sheet name="מצלמות אבטחה " sheetId="3" r:id="rId2"/>
    <sheet name="מערכות כריזה " sheetId="6" r:id="rId3"/>
    <sheet name="אמצעים ושירותים נוספים" sheetId="7" r:id="rId4"/>
    <sheet name="ריכוז ההצעה " sheetId="9" r:id="rId5"/>
  </sheets>
  <definedNames>
    <definedName name="_2._פרק_02_1" localSheetId="3">'אמצעים ושירותים נוספים'!#REF!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2" i="2" l="1"/>
  <c r="F13" i="2" s="1"/>
  <c r="C12" i="9" s="1"/>
  <c r="E12" i="9" s="1"/>
  <c r="F17" i="3"/>
  <c r="F20" i="3" s="1"/>
  <c r="F23" i="3" s="1"/>
  <c r="F26" i="3" s="1"/>
  <c r="F29" i="3" s="1"/>
  <c r="F32" i="3" s="1"/>
  <c r="F35" i="3" s="1"/>
  <c r="F38" i="3" s="1"/>
  <c r="F41" i="3" s="1"/>
  <c r="F44" i="3" s="1"/>
  <c r="F47" i="3" s="1"/>
  <c r="F50" i="3" s="1"/>
  <c r="F53" i="3" s="1"/>
  <c r="F56" i="3" s="1"/>
  <c r="F59" i="3" s="1"/>
  <c r="F62" i="3" s="1"/>
  <c r="F65" i="3" s="1"/>
  <c r="F68" i="3" s="1"/>
  <c r="F71" i="3" s="1"/>
  <c r="F74" i="3" s="1"/>
  <c r="F77" i="3" s="1"/>
  <c r="F80" i="3" s="1"/>
  <c r="F83" i="3" s="1"/>
  <c r="F86" i="3" s="1"/>
  <c r="F89" i="3" s="1"/>
  <c r="F92" i="3" s="1"/>
  <c r="F14" i="3"/>
  <c r="G14" i="3" s="1"/>
  <c r="F15" i="3"/>
  <c r="F18" i="3" s="1"/>
  <c r="F21" i="3" s="1"/>
  <c r="F24" i="3" s="1"/>
  <c r="F27" i="3" s="1"/>
  <c r="F30" i="3" s="1"/>
  <c r="F33" i="3" s="1"/>
  <c r="F36" i="3" s="1"/>
  <c r="F39" i="3" s="1"/>
  <c r="F42" i="3" s="1"/>
  <c r="F45" i="3" s="1"/>
  <c r="F48" i="3" s="1"/>
  <c r="F51" i="3" s="1"/>
  <c r="F54" i="3" s="1"/>
  <c r="F57" i="3" s="1"/>
  <c r="F60" i="3" s="1"/>
  <c r="F63" i="3" s="1"/>
  <c r="F66" i="3" s="1"/>
  <c r="F69" i="3" s="1"/>
  <c r="F72" i="3" s="1"/>
  <c r="F75" i="3" s="1"/>
  <c r="F78" i="3" s="1"/>
  <c r="F81" i="3" s="1"/>
  <c r="F84" i="3" s="1"/>
  <c r="F87" i="3" s="1"/>
  <c r="F90" i="3" s="1"/>
  <c r="F16" i="3"/>
  <c r="F19" i="3" s="1"/>
  <c r="F22" i="3" s="1"/>
  <c r="F25" i="3" s="1"/>
  <c r="F28" i="3" s="1"/>
  <c r="F31" i="3" s="1"/>
  <c r="F34" i="3" s="1"/>
  <c r="F37" i="3" s="1"/>
  <c r="F40" i="3" s="1"/>
  <c r="F43" i="3" s="1"/>
  <c r="F46" i="3" s="1"/>
  <c r="F49" i="3" s="1"/>
  <c r="F52" i="3" s="1"/>
  <c r="F55" i="3" s="1"/>
  <c r="F58" i="3" s="1"/>
  <c r="F61" i="3" s="1"/>
  <c r="F64" i="3" s="1"/>
  <c r="F67" i="3" s="1"/>
  <c r="F70" i="3" s="1"/>
  <c r="F73" i="3" s="1"/>
  <c r="F76" i="3" s="1"/>
  <c r="F79" i="3" s="1"/>
  <c r="F82" i="3" s="1"/>
  <c r="F85" i="3" s="1"/>
  <c r="F88" i="3" s="1"/>
  <c r="F91" i="3" s="1"/>
  <c r="F17" i="6"/>
  <c r="F21" i="6" s="1"/>
  <c r="G21" i="6" s="1"/>
  <c r="F16" i="6"/>
  <c r="G16" i="6" s="1"/>
  <c r="F15" i="6"/>
  <c r="G15" i="6" s="1"/>
  <c r="F14" i="6"/>
  <c r="G14" i="6" s="1"/>
  <c r="F13" i="3"/>
  <c r="G13" i="3" s="1"/>
  <c r="F16" i="7"/>
  <c r="G16" i="7" s="1"/>
  <c r="F15" i="7"/>
  <c r="F17" i="7" s="1"/>
  <c r="F14" i="7"/>
  <c r="G14" i="7" s="1"/>
  <c r="G17" i="6" l="1"/>
  <c r="F25" i="6"/>
  <c r="G23" i="3"/>
  <c r="G18" i="3"/>
  <c r="G16" i="3"/>
  <c r="G17" i="3"/>
  <c r="G15" i="3"/>
  <c r="F18" i="6"/>
  <c r="F20" i="6"/>
  <c r="F19" i="6"/>
  <c r="F19" i="7"/>
  <c r="F18" i="7"/>
  <c r="F21" i="7" s="1"/>
  <c r="F24" i="7" s="1"/>
  <c r="F20" i="7"/>
  <c r="G17" i="7"/>
  <c r="G15" i="7"/>
  <c r="F23" i="7" l="1"/>
  <c r="G20" i="6"/>
  <c r="F24" i="6"/>
  <c r="G18" i="6"/>
  <c r="F22" i="6"/>
  <c r="F29" i="6"/>
  <c r="G25" i="6"/>
  <c r="G19" i="6"/>
  <c r="F23" i="6"/>
  <c r="G20" i="3"/>
  <c r="G26" i="3"/>
  <c r="G21" i="3"/>
  <c r="G19" i="3"/>
  <c r="G18" i="7"/>
  <c r="F22" i="7"/>
  <c r="F25" i="7"/>
  <c r="F26" i="7"/>
  <c r="F27" i="7"/>
  <c r="F28" i="7"/>
  <c r="G19" i="7"/>
  <c r="G20" i="7"/>
  <c r="G22" i="6" l="1"/>
  <c r="F26" i="6"/>
  <c r="F27" i="6"/>
  <c r="G23" i="6"/>
  <c r="F28" i="6"/>
  <c r="G24" i="6"/>
  <c r="F33" i="6"/>
  <c r="G29" i="6"/>
  <c r="G22" i="3"/>
  <c r="G24" i="3"/>
  <c r="G29" i="3"/>
  <c r="F29" i="7"/>
  <c r="F30" i="7"/>
  <c r="F31" i="7"/>
  <c r="G22" i="7"/>
  <c r="G21" i="7"/>
  <c r="F31" i="6" l="1"/>
  <c r="G27" i="6"/>
  <c r="G26" i="6"/>
  <c r="F30" i="6"/>
  <c r="F37" i="6"/>
  <c r="G37" i="6" s="1"/>
  <c r="G33" i="6"/>
  <c r="F32" i="6"/>
  <c r="G28" i="6"/>
  <c r="G27" i="3"/>
  <c r="G32" i="3"/>
  <c r="G25" i="3"/>
  <c r="F32" i="7"/>
  <c r="F33" i="7"/>
  <c r="F34" i="7"/>
  <c r="G23" i="7"/>
  <c r="G24" i="7"/>
  <c r="F36" i="6" l="1"/>
  <c r="G32" i="6"/>
  <c r="F35" i="6"/>
  <c r="G31" i="6"/>
  <c r="F34" i="6"/>
  <c r="G30" i="6"/>
  <c r="G30" i="3"/>
  <c r="G28" i="3"/>
  <c r="G35" i="3"/>
  <c r="F37" i="7"/>
  <c r="F41" i="7" s="1"/>
  <c r="F45" i="7" s="1"/>
  <c r="F49" i="7" s="1"/>
  <c r="F53" i="7" s="1"/>
  <c r="F35" i="7"/>
  <c r="F36" i="7"/>
  <c r="G26" i="7"/>
  <c r="G25" i="7"/>
  <c r="F38" i="6" l="1"/>
  <c r="G38" i="6" s="1"/>
  <c r="G34" i="6"/>
  <c r="F39" i="6"/>
  <c r="G39" i="6" s="1"/>
  <c r="G35" i="6"/>
  <c r="F40" i="6"/>
  <c r="G40" i="6" s="1"/>
  <c r="G36" i="6"/>
  <c r="G38" i="3"/>
  <c r="G31" i="3"/>
  <c r="G33" i="3"/>
  <c r="F38" i="7"/>
  <c r="F42" i="7" s="1"/>
  <c r="F46" i="7" s="1"/>
  <c r="F50" i="7" s="1"/>
  <c r="F54" i="7" s="1"/>
  <c r="F39" i="7"/>
  <c r="F43" i="7" s="1"/>
  <c r="F47" i="7" s="1"/>
  <c r="F51" i="7" s="1"/>
  <c r="F40" i="7"/>
  <c r="F44" i="7" s="1"/>
  <c r="F48" i="7" s="1"/>
  <c r="F52" i="7" s="1"/>
  <c r="G27" i="7"/>
  <c r="G28" i="7"/>
  <c r="G84" i="3" l="1"/>
  <c r="G41" i="3"/>
  <c r="G36" i="3"/>
  <c r="G34" i="3"/>
  <c r="G30" i="7"/>
  <c r="G29" i="7"/>
  <c r="G85" i="3" l="1"/>
  <c r="G37" i="3"/>
  <c r="G39" i="3"/>
  <c r="G44" i="3"/>
  <c r="G41" i="6"/>
  <c r="C14" i="9" s="1"/>
  <c r="E14" i="9" s="1"/>
  <c r="G31" i="7"/>
  <c r="G32" i="7"/>
  <c r="G87" i="3" l="1"/>
  <c r="F93" i="3"/>
  <c r="G90" i="3"/>
  <c r="G86" i="3"/>
  <c r="G40" i="3"/>
  <c r="G47" i="3"/>
  <c r="G42" i="3"/>
  <c r="G34" i="7"/>
  <c r="G33" i="7"/>
  <c r="G88" i="3" l="1"/>
  <c r="F95" i="3"/>
  <c r="G92" i="3"/>
  <c r="F94" i="3"/>
  <c r="G91" i="3"/>
  <c r="F96" i="3"/>
  <c r="G93" i="3"/>
  <c r="G89" i="3"/>
  <c r="G50" i="3"/>
  <c r="G43" i="3"/>
  <c r="G45" i="3"/>
  <c r="G35" i="7"/>
  <c r="G36" i="7"/>
  <c r="F99" i="3" l="1"/>
  <c r="G99" i="3" s="1"/>
  <c r="G96" i="3"/>
  <c r="F97" i="3"/>
  <c r="G94" i="3"/>
  <c r="F98" i="3"/>
  <c r="G95" i="3"/>
  <c r="G53" i="3"/>
  <c r="G48" i="3"/>
  <c r="G46" i="3"/>
  <c r="G37" i="7"/>
  <c r="G38" i="7"/>
  <c r="F101" i="3" l="1"/>
  <c r="G101" i="3" s="1"/>
  <c r="G98" i="3"/>
  <c r="F100" i="3"/>
  <c r="G100" i="3" s="1"/>
  <c r="G97" i="3"/>
  <c r="G49" i="3"/>
  <c r="G51" i="3"/>
  <c r="G56" i="3"/>
  <c r="G40" i="7"/>
  <c r="G39" i="7"/>
  <c r="G54" i="3" l="1"/>
  <c r="G59" i="3"/>
  <c r="G52" i="3"/>
  <c r="G42" i="7"/>
  <c r="G41" i="7"/>
  <c r="G55" i="3" l="1"/>
  <c r="G62" i="3"/>
  <c r="G57" i="3"/>
  <c r="G53" i="7"/>
  <c r="G51" i="7"/>
  <c r="G52" i="7" l="1"/>
  <c r="G60" i="3"/>
  <c r="G65" i="3"/>
  <c r="G58" i="3"/>
  <c r="G61" i="3" l="1"/>
  <c r="G68" i="3"/>
  <c r="G63" i="3"/>
  <c r="G66" i="3" l="1"/>
  <c r="G71" i="3"/>
  <c r="G64" i="3"/>
  <c r="G67" i="3" l="1"/>
  <c r="G74" i="3"/>
  <c r="G69" i="3"/>
  <c r="G43" i="7"/>
  <c r="G70" i="3" l="1"/>
  <c r="G72" i="3"/>
  <c r="G77" i="3"/>
  <c r="G80" i="3" l="1"/>
  <c r="G75" i="3"/>
  <c r="G73" i="3"/>
  <c r="G45" i="7"/>
  <c r="G44" i="7"/>
  <c r="G76" i="3" l="1"/>
  <c r="G78" i="3"/>
  <c r="G83" i="3"/>
  <c r="G46" i="7"/>
  <c r="G47" i="7"/>
  <c r="G79" i="3" l="1"/>
  <c r="G81" i="3"/>
  <c r="G49" i="7"/>
  <c r="G48" i="7"/>
  <c r="G82" i="3" l="1"/>
  <c r="G50" i="7"/>
  <c r="G54" i="7" l="1"/>
  <c r="G55" i="7" l="1"/>
  <c r="C15" i="9" s="1"/>
  <c r="E15" i="9" s="1"/>
  <c r="G102" i="3" l="1"/>
  <c r="C13" i="9" s="1"/>
  <c r="E13" i="9" l="1"/>
  <c r="E16" i="9" s="1"/>
</calcChain>
</file>

<file path=xl/sharedStrings.xml><?xml version="1.0" encoding="utf-8"?>
<sst xmlns="http://schemas.openxmlformats.org/spreadsheetml/2006/main" count="425" uniqueCount="220">
  <si>
    <t>סוג הפריט</t>
  </si>
  <si>
    <t>כמות</t>
  </si>
  <si>
    <t>יצרן</t>
  </si>
  <si>
    <t xml:space="preserve">יח' מדידה </t>
  </si>
  <si>
    <t>יח' מדידה</t>
  </si>
  <si>
    <t>יח'</t>
  </si>
  <si>
    <t>שרת צפייה והקלטה 16 ערוצים היברידי הכולל 16 מבואות כניסה אנאלוגיות או רשת IP בהתאם לבחירת המזמין כולל זיכרון פנימי של 12T מסך 25" מקלדת ועכבר אופטי</t>
  </si>
  <si>
    <t>מצלמת צבע אנאלוגית 700 קו, קבועה לתנאי חוץ במארז גוף כולל מיגון לתנאי חוץ, או כיפתי, אנטי וונדאלי IK10  עדשת זום ידני ווריפוקל 8-32 מ"מ כולל זרועות ומתאמים להתקנה על הקיר/תקרה/הנמכת תקרה לפי בחירת המזמין ורישיון תוכנה/חומרה.</t>
  </si>
  <si>
    <t>מצלמת צבע אנאלוגית 700 קו, קבועה לתנאי פנים במארז כיפתי עדשת זום ידני ווריפוקל 8-32 מ"מ כולל זרועות ומתאמים להתקנה על הקיר/תקרה/הנמכת תקרה לפי בחירת המזמין ורישיון תוכנה/חומרה.</t>
  </si>
  <si>
    <t>סט מקלדת ועכבר אופטי logitech או Microsoft או שו"ע</t>
  </si>
  <si>
    <t>סט אלחוטי מקלדת ועכבר אופטי logitech או Microsoft או שו"ע</t>
  </si>
  <si>
    <t>מסך מחשב בגודל מינימאלי של  25" מסוג אנטי רפלקטיבי כולל רמקולים מובנים, בסיס או התקן להתקנה על הקיר כולל חיבור בכבל HDMI בין המסך לשרת הווידיאו או למרחיק KVM.</t>
  </si>
  <si>
    <t xml:space="preserve">מסך צפייה בגודל 32" מסוג אנטי רפלקטיבי הכולל מתקן תלייה על הקיר או תקרה ברזולוציית4K </t>
  </si>
  <si>
    <t>ארון תקשורת  44U ברוחב פנימי 19"</t>
  </si>
  <si>
    <t>ארון תקשורת 10U ברוחב פנימי 19"</t>
  </si>
  <si>
    <t>ארון תקשורת 6U ברוחב פנימי 19"</t>
  </si>
  <si>
    <t>ארון חיבורים פוליאסטר לתנאי חוץ בגודל 60X80X40 (ע/ג/ר) הכולל מאורר, תרמוסטט, משטח עץ להתקנת אמצעים, פס דין, 6 שקעי חשמל, תעלות להעברת כבלים, עיגון לעמוד/קיר/רצפה כולל בסיס יצוק ועיגון לקרקע, מפסק גבול ושני מנעולים ומפתח  כגון ארון "בזק".</t>
  </si>
  <si>
    <t>בקר ג'ויסטיק לניהול מצלמות קבועות  ומתנייעות בחיבור רשת ואו USB . הבקר יכלול צג LCD ולחצנים לגישה מהירה למצלמות ולפריסטים במצלמות מתנייעות.</t>
  </si>
  <si>
    <t>נתב 16 ערוצים POE כולל כניסה אופטית - כולל חיבור הלחמות מחברי קצה SFP ומגשרים וספק כוח.</t>
  </si>
  <si>
    <t>נתב 24 ערוצים POE כולל כניסה אופטית - כולל חיבור הלחמות מחברי קצה SFP ומגשרים וספק כוח.</t>
  </si>
  <si>
    <t>נתב 48 ערוצים POE כולל כניסה אופטית - כולל חיבור הלחמות מחברי קצה SFP ומגשרים וספק כוח.</t>
  </si>
  <si>
    <t>נתב תעשייתי 8 ערוצים POE כולל כניסה אופטית - כולל חיבור הלחמות מחברי קצה SFP ומגשרים וספק כוח.</t>
  </si>
  <si>
    <t>פנל אופטי למסד 19"  לחיבור 24 סיב - כולל חיבור הלחמות מחברי קצה SFP ומגשרים</t>
  </si>
  <si>
    <t>פנל אופטי להתקנה בארון משנה לחיבור 12 סיב - כולל חיבור הלחמות מחברי קצה SFP ומגשרים</t>
  </si>
  <si>
    <t>מ'</t>
  </si>
  <si>
    <t>ספק כוח ל- 8 מצלמות אנאלוגיות כולל סוללת גיבוי.</t>
  </si>
  <si>
    <t>ספק כוח ל- 16 מצלמות אנאלוגיות כולל סוללת גיבוי.</t>
  </si>
  <si>
    <t xml:space="preserve">מרחיק KVM או HDMI למסך מקלדת עכבר </t>
  </si>
  <si>
    <t>יחידת UPS 1.5 KVA מבוקרת וכוללת כרטיס רשת ואו פיקוד לשיגור התרעות תקלות וכד'.</t>
  </si>
  <si>
    <t>יחידת UPS 10 KVA מבוקרת וכוללת כרטיס רשת ואו פיקוד לשיגור התרעות תקלות וכד'.</t>
  </si>
  <si>
    <t>תאור</t>
  </si>
  <si>
    <t>סה"כ לאחר שקלול החלקים וללא מע"מ</t>
  </si>
  <si>
    <t xml:space="preserve">יח'  </t>
  </si>
  <si>
    <t>עמדת ניתוב לחלוקה ל- 8 אזורים</t>
  </si>
  <si>
    <t>מיקסר לחיבור שני מגברים ופיצול אזורים</t>
  </si>
  <si>
    <t>כבל  HDMI באורך 5 מ'</t>
  </si>
  <si>
    <t>כבל  HDMI באורך 10 מ'</t>
  </si>
  <si>
    <t>כבל  HDMI באורך 25 מ'</t>
  </si>
  <si>
    <t>מגבר כריזה 240 WRMS</t>
  </si>
  <si>
    <t>מגבר כריזה 120 WRMS</t>
  </si>
  <si>
    <t>מגבר כריזה 60 WRMS</t>
  </si>
  <si>
    <t xml:space="preserve">מ' </t>
  </si>
  <si>
    <t xml:space="preserve">סט מערכת גיבוי - אל פסק ומגברים להפעלת מערכת הכריזה ללא הזנת חשמל למשך 4 שעות </t>
  </si>
  <si>
    <t xml:space="preserve">רמקול להתקנה בהנמכת תיקרה או להתקנה על הקיר כולל ארגז/זיווד ושנאי קו - הספק 20W  </t>
  </si>
  <si>
    <t>רמקול שופר חיצוני כולל אמצעי התקנה/עיגון על עמוד/קיר/תקרה ובהספק 60W</t>
  </si>
  <si>
    <t>רמקול כדורי להשמעת מוסיקה כולל אמצעי התקנה/עיגון על עמוד/קיר/תקרה ובהספק 60W</t>
  </si>
  <si>
    <t>רמקול שופר איכותי להשמעת מוזיקה  כולל אמצעי התקנה/עיגון על עמוד/קיר/תקרה ובהספק 60W</t>
  </si>
  <si>
    <t>אספקה והתקנה של צינור PVC קשיח בקוטר 6" להנחה בקרקע או ע"ג קיר  כולל אמצעי עיגון, מחברים זוויות וכל הנדרש לחיבור רציף ואטום לחדירת מים מכרסמים וכד'.</t>
  </si>
  <si>
    <t>אספקה והתקנה של צינור PVC קשיח בקוטר 4" להנחה בקרקע או ע"ג קיר  כולל אמצעי עיגון, מחברים זוויות וכל הנדרש לחיבור רציף ואטום לחדירת מים מכרסמים וכד'.</t>
  </si>
  <si>
    <t>אספקה והתקנה של צינור PVC קשיח בקוטר 3" להנחה בקרקע או ע"ג קיר  כולל אמצעי עיגון, מחברים זוויות וכל הנדרש לחיבור רציף ואטום לחדירת מים מכרסמים וכד'.</t>
  </si>
  <si>
    <t>אספקה והתקנה של צינור PVC קשיח (מרירון) בקוטר 25 מ"מ  להתקנה ע"ג קיר  כולל אמצעי עיגון, מחברים, זוויות קופסאות מעבר, וכל הנדרש לחיבור רציף וכד'.</t>
  </si>
  <si>
    <t>אספקה והתקנה של צינור PVC קשיח (מרירון) בקוטר 19 מ"מ  להתקנה ע"ג קיר  כולל אמצעי עיגון, מחברים, זוויות קופסאות מעבר, וכל הנדרש לחיבור רציף וכד'.</t>
  </si>
  <si>
    <t>אספקה והתקנה של צינור מריחף גמיש בקוטר 25 מ"מ  להתקנה ע"ג קיר או תקרה  כולל אמצעי עיגון, מחברים, זוויות קופסאות מעבר, וכל הנדרש לחיבור רציף וכד'.</t>
  </si>
  <si>
    <t>אספקה והתקנה של צינור מריחף גמיש בקוטר 19 מ"מ  להתקנה ע"ג קיר או תקרה  כולל אמצעי עיגון, מחברים, זוויות קופסאות מעבר, וכל הנדרש לחיבור רציף וכד'.</t>
  </si>
  <si>
    <t>ביצוע עבודות חפירה בבטון להנכת צנרת תת קרקעי הכוללת - ברוחב 30 ס"מ ובעומק 80 ס"מ, סימול בסרט סימון רציף, כיסוי במעטה חול, כיסוי ומילוי החפירה ושיקום בטון.</t>
  </si>
  <si>
    <t>ביצוע עבודות חפירה באספלט להנכת צנרת תת קרקעי הכוללת - ברוחב 30 ס"מ ובעומק 80 ס"מ, סימול בסרט סימון רציף, כיסוי במעטה חול, כיסוי ומילוי החפירה ושיקום אספלט.</t>
  </si>
  <si>
    <t>יח</t>
  </si>
  <si>
    <t>אספקה והתקנה של תעלת פח מגולוון תקנית כולל מכסה נסגר בברגים ואמצעי עיגון והתקנה לקיר  בחתך 60X120</t>
  </si>
  <si>
    <t>אספקה והתקנה של תעלת פח מגולוון תקנית כולל מכסה נסגר בברגים ואמצעי עיגון והתקנה לקיר  בחתך 40X60</t>
  </si>
  <si>
    <t>אספקה והתקנה של ארון פולאיסטר להתקנת אמצעים  בתנאי פנים או חוץ במידות 20X30X50 הכולל - דלת, מנעול, מפתח, משטח להתקנת אמצעים, אמצעי עיגון לעמוד או קיר וכל הנדרש להתקנה והובלת צנרת/כבלים באופן אטום.</t>
  </si>
  <si>
    <t>אספקה התקנה והשחלה של כבל תקשורת CAT7A בעל מעטה כפול להתקנה חיצונית</t>
  </si>
  <si>
    <t>אספקה התקנה והשחלה של כבל תקשורת CAT7A  להתקנה פנימית</t>
  </si>
  <si>
    <t>אספקה התקנה והשחלה של כבל תקשורת CAT6A  להתקנה פנימית</t>
  </si>
  <si>
    <t>אספקה התקנה והשחלה של כבל תקשורת CAT5  להתקנה פנימית</t>
  </si>
  <si>
    <t xml:space="preserve">אספקה והתקנה של כבל התקנות/פיקוד בעל מעטה NYY  כפול מותאם להתקנה חיצונית 26 זוג שזור בחתך 1 מ"מ </t>
  </si>
  <si>
    <t xml:space="preserve">אספקה והתקנה של כבל התקנות/פיקוד בעל מעטה NYY  כפול מותאם להתקנה חיצונית 20 זוג קשיח בחתך 1 מ"מ </t>
  </si>
  <si>
    <t xml:space="preserve">אספקה והתקנה של כבל התקנות/פיקוד בעל מעטה NYY  כפול מותאם להתקנה חיצונית 12 זוג קשיח בחתך 1 מ"מ </t>
  </si>
  <si>
    <t xml:space="preserve">אספקה והתקנה של כבל התקנות/פיקוד מותאם להתקנה פנימית 6 זוג או 12 גידים גמישים בחתך 0.6 מ"מ </t>
  </si>
  <si>
    <t xml:space="preserve">אספקה והתקנה של כבל התקנות/פיקוד מותאם להתקנה פנימית 4 זוג או 8 גידים גמישים בחתך 0.6 מ"מ </t>
  </si>
  <si>
    <t>כבל RG11 משולב זוג מתח בחתך 1 מ"מ בעל מעטה כפול מותאם להתקנה חיצונית</t>
  </si>
  <si>
    <t>כבל RG6 תקן צבאי משולב זוג מתח בחתך 1 מ"מ בעל מעטה כפול מותאם להתקנה חיצונית</t>
  </si>
  <si>
    <t>כבל RG59 תקן צבאי משולב זוג מתח בחתך 1 מ"מ בעל מעטה כפול מותאם להתקנה חיצונית</t>
  </si>
  <si>
    <t>כבל RG6 תקן צבאי משולב זוג מתח בחתך 1 מ"מ מותאם להתקנה פנימית</t>
  </si>
  <si>
    <t xml:space="preserve"> </t>
  </si>
  <si>
    <t xml:space="preserve">תוספת עבור חיבור מגב (ווישר) למיגון חיצוני למצלמת גוף - המחיר יכלול ספק כוח. </t>
  </si>
  <si>
    <t xml:space="preserve">תוספת עבור חיבור מפשיר אדים למיגון חיצוני למצלמת גוף- המחיר יכלול ספק כוח. </t>
  </si>
  <si>
    <t>אספקה והתקנה של צינור מתכת מגולוון בקוטר 3/4"  התקנה ע"ג קיר או תקרה  כולל אמצעי עיגון, מחברים, זוויות קופסאות מעבר, וכל הנדרש לחיבור רציף וכד'.</t>
  </si>
  <si>
    <t>אספקה והתקנה של צינור מתכת מגולוון בקוטר 1"  התקנה ע"ג קיר או תקרה  כולל אמצעי עיגון, מחברים, זוויות קופסאות מעבר, וכל הנדרש לחיבור רציף וכד'.</t>
  </si>
  <si>
    <t>אספקה והתקנה של צינור מתכת מגולוון בקוטר 2"  התקנה ע"ג קיר או תקרה  כולל אמצעי עיגון, מחברים, זוויות קופסאות מעבר, וכל הנדרש לחיבור רציף וכד'.</t>
  </si>
  <si>
    <t xml:space="preserve">אספקה והתקנה של תעלת פלסטיק PVC תקנית כולל מכסה בחתך 17X17 </t>
  </si>
  <si>
    <t>אספקה והתקנה של תעלת פלסטיק PVC תקנית כולל מכסה בחתך 17X30</t>
  </si>
  <si>
    <t>אספקה והתקנה של תעלת פלסטיק PVC תקנית כולל מכסה בחתך 25X30</t>
  </si>
  <si>
    <t>אספקה והתקנה של תעלת פלסטיק PVC תקנית כולל מכסה בחתך 40X60</t>
  </si>
  <si>
    <t>אספקה והתקנה של תעלת פלסטיק PVC תקנית כולל מכסה בחתך 60X120</t>
  </si>
  <si>
    <t>כבל התקנות 2X1.5 בעל מעטה בידוד כפול מותאם להתקנה חיצונית.</t>
  </si>
  <si>
    <t xml:space="preserve">אספקה והתקנה של כבל התקנות/פיקוד בעל מעטה NYY  כפול מותאם להתקנה חיצונית 6 זוג קשיח בחתך 1 מ"מ </t>
  </si>
  <si>
    <t>ארון תקשורת 22U ברוחב פנימי 19"</t>
  </si>
  <si>
    <t>ארון תקשורת 15U ברוחב פנימי 19"</t>
  </si>
  <si>
    <t xml:space="preserve">תוספת להשכרת במת הרמה לעבודה בגובה - מחיר לכל יום נוסף (כפי שיידרש) </t>
  </si>
  <si>
    <t xml:space="preserve">עמוד צינור קונזולי להתקנה ברצפה/קרקע עגול/משושה/ריבועי מגולוון וצבוע בתנור (לאחר חיתוך וריתוך) בגובה 3 מ' כולל אמצעי התקנה ועיגון יסוד בסיס יצוק בבטון, פתח גישה להשחלת כבלים  </t>
  </si>
  <si>
    <t xml:space="preserve">עמוד צינור קונזולי להתקנה על קיר עגול/מתומן/קוני/ריבועי מגולוון וצבוע בתנור (לאחר חיתוך וריתוך) בגובה 6 מ' בקוטר 3" או 100X100 מ"מ כולל אמצעי התקנה ועיגון  </t>
  </si>
  <si>
    <t xml:space="preserve">אספקת במת הרמה לעבודה בגובה, אנכית,/זרוע ישרה/זרוע מפרקית, דיזל או חשמלית, גלגלים גדולים או קטנים ולמתן מענה לגובה של 3-15 מ' (בהתאם לצורך)  - המחיר יכלולל הובלה ודמי שכירות למשך שבועיים לפחות </t>
  </si>
  <si>
    <t xml:space="preserve">אספקת במת הרמה לעבודה בגובה, אנכית,/זרוע ישרה/זרוע מפרקית, דיזל או חשמלית, גלגלים גדולים או קטנים ולמתן מענה לגובה של 3-15 מ' (בהתאם לצורך)  - המחיר יכלולל הובלה ודמי שכירות למשך שבוע לפחות </t>
  </si>
  <si>
    <t>עמוד צינור קונזולי להתקנה על קיר עגול/מתומן/קוני/ריבועי  מגולוון וצבוע בתנור(לאחר חיתוך וריתוך) בגובה 1 מ' כולל אמצעי התקנה ועיגון  - מהמחיר יכלול הובלה והרכבה קומפלט</t>
  </si>
  <si>
    <t xml:space="preserve">פירוק והרכבת עמוד צינור קונזולי להתקנה ברצפה/קרקע עגול/משושה/ריבועי  בגובה של עד 8 מ' כולל אמצעי התקנה ועיגון יסוד בסיס יצוק בבטון, פתח גישה להשחלת כבלים  המחיר כולל הובלה </t>
  </si>
  <si>
    <t>ביצוע עבודות חפירה בקרקע ( מצע אדמה או כוכר) להנכת צנרת תת קרקעי הכוללת - ברוחב 30 ס"מ ובעומק 80 ס"מ, סימול בסרט סימון רציף, כיסוי במעטה חול, כיסוי ומילוי החפירה ושיקום מצע קרקע.</t>
  </si>
  <si>
    <t>אספקה והתקנה של יסוד בטון כולל סוקל ואמצעי עיגון עבור ארון פולאיסטר להתקנת אמצעים  בתנאי פנים או חוץ במידות 35X40X60 הכולל - כולל כניסת צנרת/כבלים, איטום לחדירת מים ומכרסמים וכל הנדרש להתקנה .</t>
  </si>
  <si>
    <t>אספקה והתקנה של ארון פולאיסטר להתקנת אמצעים  בתנאי פנים או חוץ במידות 40X60X80 הכולל - דלת, מנעול, מפתח, משטח להתקנת אמצעים, אמצעי עיגון לקרקע או לעמוד או קיר וכל הנדרש להתקנה והובלת צנרת/כבלים באופן אטום.</t>
  </si>
  <si>
    <t>אספקה והתקנה של שוחת פעמון פלסטיק במצע קרקע (אדמה/כוכר) הכוללת מכסה עמיד למשקל של עד 5 טון - המחיר יכלול חפירה, פתיחת מעברי לחדירת צנרת (בכל קוטר) ואיטום נקודות החדירה, הנחת השוחה, כיסוי ושיקום נקודת ההתקנה.</t>
  </si>
  <si>
    <t>אספקה והתקנה של שוחת פעמון פלסטיק במצע קשה (בטון/אספלט) הכוללת מכסה עמיד למשקל של עד 5 טון - המחיר יכלול חפירה, פתיחת מעברי לחדירת צנרת (בכל קוטר) ואיטום נקודות החדירה, הנחת השוחה, כיסוי ושיקום נקודת ההתקנה.</t>
  </si>
  <si>
    <t>מגבר כריזה 480 WRMS</t>
  </si>
  <si>
    <t>תא בקרה עגול בקוטר 80 ס"מ ובעומק 100 ס"מ לרבות חפירה/חציבה, התקנה, תקרה, מכסה מתאים ל-12.5 טון, שילוט, הכנת פתחים, איטום וחצץ בתחתית</t>
  </si>
  <si>
    <t>צינורות פלסטיים גמישים (שרשוריים) קוטר 50 מ"מ, סמויים או גלויים, לרבות חבל משיכה (אם נדרש), קופסאות וחומרי עזר</t>
  </si>
  <si>
    <t>צינורות פלסטיים קוטר 50 מ"מ עם חבל משיכה מפוליפרופילן שזור בקוטר 8 מ"מ, עבור קוי טלפון בהתאם לדרישות חב' "בזק", יק"ע 13.5, מונחים בחפירה מוכנה לרבות כל חומרי החיבור</t>
  </si>
  <si>
    <t>צינורות פלסטיים קוטר 63 מ"מ עם חבל משיכה מפוליפרופילן שזור בקוטר 8 מ"מ, עבור קוי טלפון בהתאם לדרישות חב' "בזק", יק"ע 13.5, מונחים בחפירה מוכנה לרבות כל חומרי החיבור</t>
  </si>
  <si>
    <t>צינורות פלסטיים קוטר 75 מ"מ עם חבל משיכה מפוליפרופילן שזור בקוטר 8 מ"מ, עבור קוי טלפון בהתאם לדרישות חב' "בזק", יק"ע 13.5, מונחים בחפירה מוכנה לרבות כל חומרי החיבור</t>
  </si>
  <si>
    <t>יסוד לעמוד תאורה, במידות 40X40X60 ס"מ, מבטון ב-30 לרבות: חפירה, שרוולי מעבר, הארקת יסוד, בטון, ברזל זיון, ברגי עיגון, אומים ודיסקיות, מילוי החללים בצדי היסוד, מילוי המרווח בין פלטת היסוד והיסוד וציפוי אספלט (אם נדרש)</t>
  </si>
  <si>
    <t>יסוד לעמוד תאורה, במידות 80X80X100 ס"מ, מבטון ב-30 לרבות: חפירה, שרוולי מעבר, הארקת יסוד, בטון, ברזל זיון, ברגי עיגון, אומים ודיסקיות, מילוי החללים בצדי היסוד, מילוי המרווח בין פלטת היסוד והיסוד וציפוי אספלט (אם נדרש)</t>
  </si>
  <si>
    <t>יסוד לעמוד תאורה, במידות 100X100X120 ס"מ, מבטון ב-30 לרבות: חפירה, שרוולי מעבר, הארקת יסוד, בטון, ברזל זיון, ברגי עיגון, אומים ודיסקיות, מילוי החללים בצדי היסוד, מילוי המרווח בין פלטת היסוד והיסוד וציפוי אספלט (אם נדרש)</t>
  </si>
  <si>
    <t>יסוד לעמוד תאורה, במידות 110X110X110 ס"מ, מבטון ב-30 לרבות: חפירה, שרוולי מעבר, הארקת יסוד, בטון, ברזל זיון, ברגי עיגון, אומים ודיסקיות, מילוי החללים בצדי היסוד, מילוי המרווח בין פלטת היסוד והיסוד וציפוי אספלט (אם נדרש)</t>
  </si>
  <si>
    <t>עמוד תאורה מפלדה עגול קוני בקוטר 76 מ"מ מגולוון באבץ חם וצבוע בתנור ע"פ גווון שיאושר ברשות בגובה 4.8 מ' לרבות פלטת יסוד ושילוט, מילוי המרווח בין לוח הבסיס לפני היסוד, דגם מע"צ, הכנה לתא אביזרים עם דלת וכל האביזרים הדרושים להצבת העמוד ולחיבור הזרוע בראשו</t>
  </si>
  <si>
    <t xml:space="preserve">מס' סעיף </t>
  </si>
  <si>
    <t>מסך מחשב בגודל מינימאלי של  27" מסוג אנטי רפלקטיבי כולל רמקולים מובנים, בסיס או התקן להתקנה על הקיר כולל חיבור בכבל HDMI בין המסך לשרת הווידיאו או למרחיק KVM.</t>
  </si>
  <si>
    <t>מסך צפייה בגודל 65" מסוג אנטי רפלקטיבי הכולל מתקן תלייה על הקיר או תקרה ברזולוציית 4K</t>
  </si>
  <si>
    <t>מסך צפייה בגודל 55" מסוג אנטי רפלקטיבי הכולל מתקן תלייה על הקיר או תקרה ברזולוציית 4K</t>
  </si>
  <si>
    <t>מסך צפייה בגודל 45" מסוג אנטי רפלקטיבי הכולל מתקן תלייה על הקיר או תקרה ברזולוציית 4K</t>
  </si>
  <si>
    <t>מסך צפייה בגודל 75" מסוג אנטי רפלקטיבי הכולל מתקן תלייה על הקיר או תקרה ברזולוציית 4K</t>
  </si>
  <si>
    <t>ארון חיבורים פוליאסטר לתנאי חוץ בגודל 35X50X30 (ע/ג/ר) הכולל מאורר, תרמוסטט, משטח עץ להתקנת אמצעים, פס דין, 6 שקעי חשמל, תעלות להעברת כבלים, עיגון לעמוד/קיר/רצפה כולל בסיס יצוק ועיגון לקרקע, מפסק גבול ושני מנעולים ומפתח  כגון ארון "בזק".</t>
  </si>
  <si>
    <t>אספקה התקנה חיבור והשחלה של סיב אופטי Single Mode  סיב 24 משוריין – מחיר למטר</t>
  </si>
  <si>
    <t>אספקה התקנה חיבור והשחלה של סיב אופטי Single Mode  סיב 12 משוריין – מחיר למטר</t>
  </si>
  <si>
    <t>אספקה התקנה חיבור והשחלה של סיב אופטי Multi Mode  סיב 12 משוריין – מחיר למטר</t>
  </si>
  <si>
    <t>אספקה התקנה חיבור והשחלה של סיב אופטי Multi Mode  סיב 24 משוריין – מחיר למטר</t>
  </si>
  <si>
    <t xml:space="preserve">זרוע עמוד להתקנת שני מסכים בעמדת עבודה / שולחן / שולחן בקרה </t>
  </si>
  <si>
    <t xml:space="preserve">מחיר מקסימום עבור אספקת שירותים לתקופה של שנה </t>
  </si>
  <si>
    <t xml:space="preserve">מחיר לשקלול לאחר הנחה </t>
  </si>
  <si>
    <r>
      <rPr>
        <b/>
        <sz val="14"/>
        <color rgb="FF000000"/>
        <rFont val="Arial"/>
        <family val="2"/>
      </rPr>
      <t>הנחה</t>
    </r>
    <r>
      <rPr>
        <b/>
        <sz val="12"/>
        <color rgb="FF000000"/>
        <rFont val="Arial"/>
        <family val="2"/>
      </rPr>
      <t xml:space="preserve"> </t>
    </r>
    <r>
      <rPr>
        <b/>
        <sz val="11"/>
        <color rgb="FF000000"/>
        <rFont val="Arial"/>
        <family val="2"/>
      </rPr>
      <t>(באחוזים עם שתי ספרות לאחר הנקודה)</t>
    </r>
  </si>
  <si>
    <r>
      <t>ת</t>
    </r>
    <r>
      <rPr>
        <b/>
        <sz val="12"/>
        <color rgb="FF000000"/>
        <rFont val="Arial"/>
        <family val="2"/>
      </rPr>
      <t>יאור</t>
    </r>
    <r>
      <rPr>
        <b/>
        <sz val="12"/>
        <color theme="1"/>
        <rFont val="Arial"/>
        <family val="2"/>
      </rPr>
      <t xml:space="preserve"> השירותים</t>
    </r>
  </si>
  <si>
    <t>אספקת שירותי תחזוקה ותיקון למשך שנה, למערכות הקיימות ולמערכות ואמצעים חדשים שיותקנו בתקופת ההסכם, והכל כמפורט וכלל את מפרטי דרישת השירותים המפורטים במסמך יא חלק 1 למסמכי מכרז 021/24</t>
  </si>
  <si>
    <t xml:space="preserve">סה"כ למערכת מצלמות אבטחה - מסמך יא חלק 2 למכרז 0212/24 </t>
  </si>
  <si>
    <t>סה"כ למערכת כריזה - מסמך יא חלק 3 למכרז 0212/24</t>
  </si>
  <si>
    <t>סה"כ לאמצעים ושירותים נוספים - מסמך יא חלק 3 למכרז 0212/24</t>
  </si>
  <si>
    <t>ריכוז ההצעה כולל מנגנון שקלול מחירים - הצעות מחיר למכרז 021/24</t>
  </si>
  <si>
    <t>מס' סעיף</t>
  </si>
  <si>
    <t>עמוד צינור קונזולי להתקנה על קיר עגול/מתומן/קוני/ריבועי  מגולוון  וצבוע בתנור (לאחר חיתוך וריתוך) בגובה 4 מ' בקוטר 3" או 100X100 מ"מ כולל אמצעי התקנה ועיגון  - המחיר יכלול הובלה והרכבה קומפלט</t>
  </si>
  <si>
    <t>עמוד צינור קונזולי להתקנה על קיר עגול/מתומן/קוני/ריבועי  מגולוון וצבוע בתנור (לאחר חיתוך וריתוך) בגובה 2 מ' כולל אמצעי התקנה ועיגון  - המחיר יכלול הובלה והרכבה קומפלט</t>
  </si>
  <si>
    <t>עמוד צינור קונזולי להתקנה על קיר עגול/מתומן/קוני/ריבועי  מגולוון וצבוע בתנור (לאחר חיתוך וריתוך) בגובה 3 מ' בקוטר 3"  או 100X100 מ"מכולל אמצעי התקנה ועיגון  - המחיר יכלול הובלה והרכבה קומפלט</t>
  </si>
  <si>
    <t>עמוד צינור ברזל/פלדה עגול/מתומן/קוני/ריבועי מגולוון (לאחר חיתוך וריתוך)בגובה 8 מ' בקוטר 6" או 200X200 כולל יסוד בסיס יצוק בבטון, פלטת משטח מתכת לעיגון ליסוד, תכנון הנדסי ואישור קונסטרוקטור, פתח גישה להשחלת כבלים פתח כניסת כבלים ומשטח חיבור אמצעים - המחיר יכלול הובלה והרכבה קומפלט</t>
  </si>
  <si>
    <t>עמוד צינור ברזל/פלדה עגול/מתומן/קוני/ריבועי מגולוון (לאחר חיתוך וריתוך)בגובה 5 מ' בקוטר 6" או 150X150 מ"מ כולל יסוד בסיס יצוק בבטון, פלטת משטח מתכת לעיגון ליסוד, תכנון הנדסי ואישור קונסטרוקטור, פתח גישה להשחלת כבלים פתח גישה להשחלת כבלים פתח כניסת כבלים ומשטח חיבור אמצעים - המחיר יכלול הובלה והרכבה קומפלט</t>
  </si>
  <si>
    <t>עמוד צינור ברזל/פלדה עגול/מתומן/קוני/ריבועי מגולוון (לאחר חיתוך וריתוך)בגובה 4 מ' בקוטר 6" או 100X100 מ"מ כולל יסוד בסיס יצוק בבטון, פלטת משטח מתכת לעיגון ליסוד, תכנון הנדסי ואישור קונסטרוקטור, פתח גישה להשחלת כבלים פתח גישה להשחלת כבלים פתח כניסת כבלים ומשטח חיבור אמצעים - המחיר יכלול הובלה והרכבה קומפלט</t>
  </si>
  <si>
    <t>עמוד תאורה מפלדה עגול קוני בקוטר 100 מ"מ מגולוון באבץ חם וצבוע בתנור ע"פ גוון שיאושר ברשות בגובה 6 מ' לרבות פלטת יסוד ושילוט, מילוי המרווח בין לוח הבסיס לפני היסוד, דגם מע"צ, הכנה לתא אביזרים עם דלת וכל האביזרים הדרושים להצבת העמוד ולחיבור הזרוע בראשו</t>
  </si>
  <si>
    <t>עמוד תאורה מפלדה עגול קוני בקוטר 100 מ"מ מגולוון באבץ חם וצבוע בתנור ע"פ גוון שיאושר ברשות בגובה 7 מ' לרבות פלטת יסוד ושילוט, מילוי המרווח בין לוח הבסיס לפני היסוד, דגם מע"צ, הכנה לתא אביזרים עם דלת וכל האביזרים הדרושים להצבת העמוד ולחיבור הזרוע בראשו</t>
  </si>
  <si>
    <t>אספקה והתקנה של צינור רב שכבתי שרשורי משוריין גמיש בקוטר 75 מ"מ להנחה בקרקע או ע"ג קיר  כולל אמצעי עיגון, מחברים זוויות וכל הנדרש לחיבור רציף ואטום לחדירת מים מכרסמים וכד'.</t>
  </si>
  <si>
    <t xml:space="preserve">עלות שעת טכנאי לבדיקה ותיקון תקלות במערכות- המחיר הנקוב ייוחס להזמנת עבודה סלקטיבית מטעם העיריה המפקח או מי מטעמון - מודגש כי במסגרת שירותי התחזוקה נכללים עבודות טכנאי (כמפורט במסמך יא' חלק 1 למכרז 021/24). </t>
  </si>
  <si>
    <t>עמוד צינור ברזל/פלדה עגול/מתומן/קוני/ריבועי מגולוון (לאחר חיתוך וריתוך)בגובה 6 מ' בקוטר 6" או 150X150 כולל יסוד בסיס יצוק בבטון, פלטת משטח מתכת לעיגון ליסוד, תכנון הנדסי ואישור קונסטרוקטור, פתח גישה להשחלת כבלים פתח גישה להשחלת כבלים פתח כניסת כבלים ומשטח חיבור אמצעים - המחיר יכלול הובלה והרכבה קומפלט</t>
  </si>
  <si>
    <t>אספקה והתקנה של תעלת פלסטיק PVC תקנית מחולקת אופקית (בתוך התעלה) לטובת הפרדת כבלים/מתחים כולל מכסה בחתך 30X60</t>
  </si>
  <si>
    <t>מחיר מקסימום עבור אספקת המוצרים</t>
  </si>
  <si>
    <t>מיקרופון PTT לעמדת כבאים או עמדת כריזה</t>
  </si>
  <si>
    <t xml:space="preserve">אספקה והשחלת חיווט בכבל פיקוד  2*0.5  </t>
  </si>
  <si>
    <t>אספקה והשחלת חיווט בכבל פיקוד 4*0.6</t>
  </si>
  <si>
    <t>אספקה והשחלת חיווט בכבל פיקוד 8*0.6</t>
  </si>
  <si>
    <t xml:space="preserve">אספקה והשחלת חיווט בכבל מיקרופון </t>
  </si>
  <si>
    <t>תוספת לכל סוג רמקול/שופר למכלול מתאם תקשורת להעברת אודיו בפרוטוקול TCP/IP</t>
  </si>
  <si>
    <t>דוחס פורס אודיו לחיבור מערכת כריזה על תשתית רשת TCP/IP</t>
  </si>
  <si>
    <t>המציע ינקוב באחוז הנחה המוצע על ידו ברובריקה זו - ההנחה שתיקבע תושט על כלל הרכיבים והפריטים שבטבלת הכמויות</t>
  </si>
  <si>
    <t>נקודת התקנה קומפלט הכוללת צנרת/תעלות וחיווט בכבלי פיקוד ותקשורת  וכל הנדרש להפעלה מלאה לרבות ספרי תיעוד מפרטים ותוכניות.</t>
  </si>
  <si>
    <t>נקודת התקנה קומפלט הכוללת חיווט בכבל פיקוד ותקשורת  וכל הנדרש להפעלה מלאה לרבות ספרי תיעוד מפרטים ותוכניות.</t>
  </si>
  <si>
    <t>כתב כמויות/מחירון - אמצעים ושירותים נוספים - מסמך יא' חלק 4  למכרז 021/24</t>
  </si>
  <si>
    <t>כתב כמויות/מחירון - אספקה והתקנה מערכות כריזה - מסמך יא' - חלק 3  למכרז 021/24</t>
  </si>
  <si>
    <t>כתב כמויות/מחירון - אספקה והתקנה מערכת מצלמות אבטחה מערכות כריזה ואמצעים - מסמך יא' - חלק 2   למכרז 021/24</t>
  </si>
  <si>
    <t>אספקה והתקנה של יסוד בטון כולל סוקל ואמצעי עיגון עבור ארון פולאיסטר להתקנת אמצעים  בתנאי פנים או חוץ במידות 100X60X40 (ע/ג/ר) הכולל - כולל כניסת צנרת/כבלים, איטום לחדירת מים ומכרסמים וכל הנדרש להתקנה .</t>
  </si>
  <si>
    <t>חומרת ותוכנת שרת מטריצה  לחיבור של שמונה שרתי צפייה והקלטה וחיבור לעד ארבעה מסכי צפייה.</t>
  </si>
  <si>
    <t>מחיר מוצע לאחר הנחה לפני שקלול</t>
  </si>
  <si>
    <t>שרת NVR צפייה והקלטה 256 ערוצים הכולל מבואות רשת IP לניהול מצלמות 2-6 מגה פיקסל ולפחות 700 מגה כולל זיכרון פנימי של 100T ניהול שמירת הקלטות  RAID 5 לפחות מסך 25" מקלדת ועכבר אופטי</t>
  </si>
  <si>
    <t>שרת NVR צפייה והקלטה 128 ערוצים הכולל מבואות רשת IP לניהול מצלמות 2-6 מגה פיקסל ולפחות 500 מגה כולל זיכרון פנימי של 64T ניהול שמירת הקלטות  RAID 5 לפחות מסך 25" מקלדת ועכבר אופטי</t>
  </si>
  <si>
    <t>שרת NVR צפייה והקלטה 64 ערוצים הכולל מבואות רשת IP לניהול מצלמות 2-6 מגה פיקסל ולפחות 300 מגה  כולל זיכרון פנימי של 64T ניהול שמירת הקלטות  RAID 5 לפחות מסך 25" מקלדת ועכבר אופטי</t>
  </si>
  <si>
    <t>שרת NVR צפייה והקלטה 32 ערוצים הכולל מבואות רשת IP לניהול מצלמות 2-6 מגה פיקסל ולפחות 300 מגה זיכרון פנימי של 32T ניהול שמירת הקלטות  RAID 5 לפחות מסך 25" מקלדת ועכבר אופטי</t>
  </si>
  <si>
    <t>שרת NVR צפייה והקלטה 16 ערוצים הכולל מבואות רשת IP לניהול מצלמות 2-6 מגה פיקסל ולפחות 300 מגה, כולל זיכרון פנימי של 32T ניהול שמירת הקלטות  RAID 5 לפחות מסך 25" מקלדת ועכבר אופטי</t>
  </si>
  <si>
    <t>כנ"ל - שרת 32 ערוצים אך ללא RAID 5 וזיכרון פנימי של 8T</t>
  </si>
  <si>
    <t>כנ"ל - שרת 16 ערוצים אך ללא RAID 5 וזיכרון פנימי של 8T</t>
  </si>
  <si>
    <t>שרת NVR צפייה והקלטה 8 ערוצים הכולל מבואות רשת IP POE לניהול מצלמות 2-6 מגה פיקסל ועד 100 מגה, כולל זיכרון פנימי של 16T מסך 25" מקלדת ועכבר אופטי</t>
  </si>
  <si>
    <t>שרת NVR צפייה והקלטה להתקנה בתנאים קשים 8 ערוצים הכולל מבואות רשת IP לניהול מצלמות 2-6 מגה פיקסל ועד 100 מגה, כולל זיכרון פנימי של 16T מסך 25" מקלדת ועכבר אופטי</t>
  </si>
  <si>
    <t>מחיר לתוספת רישיון לחיבור מצלמה או תחנת עבודה ממוחשבת נוספת לתוכנת השו"ב. (מובהר כי מוצר זה יסופק ויחוייב בהתאם להזמנת רכש רלוונטית - מחיר תחנת עבודה ומצלמות כוללים רישיון)</t>
  </si>
  <si>
    <t>מצלמת IP 4 MP צבע קבועה לתנאי חוץ IP67 במארז צינור או גוף כולל מיגון לתנאי חוץ,   מוגן אנטי וונדאלי IK10, עדשת זום חשמלי ווריפוקל  2.8-12 מ"מ או 3.7-13 ופנס אינפרא אדום למרחק 60 מ', כולל זרועות ומתאמים להתקנה על עמוד/הקיר/תקרה/הנמכת תקרה לפי בחירת המזמין ורישיון תוכנה/חומרה.</t>
  </si>
  <si>
    <t>מצלמת IP 4 MP צבע קבועה לתנאי חוץ IP67 במארז צינור או גוף כולל מיגון לתנאי חוץ,   מוגן אנטי וונדאלי IK10, עדשת זום חשמלי ווריפוקל  2.8-12 מ"מ או 3.7-13 ופנס אינפרא אדום למרחק 60 מ', יכולת התמודדות עם רמות תאורה נמוכות/חשכה ושימור תמונה בצבע, כולל זרועות ומתאמים להתקנה על  עמוד/הקיר/תקרה/הנמכת תקרה לפי בחירת המזמין ורישיון תוכנה/חומרה.</t>
  </si>
  <si>
    <r>
      <t>מצלמת IP 4 MP צבע קבועה לתנאי חוץ במארז גוף או כיפה לפי החלטת המזמין, כולל מיגון לתנאי חוץ, אנטי וונדאלי IK10  עדשת זום חשמלי ווריפוקל 2.8-12 מ"מ ופנס אינפרא אדום לתאורה במרחק 100 מ', ת</t>
    </r>
    <r>
      <rPr>
        <b/>
        <u/>
        <sz val="11"/>
        <color theme="1"/>
        <rFont val="Arial"/>
        <family val="2"/>
      </rPr>
      <t>וכנת עיבוד תמונה והפעלת התרעות (אנליטיקה)</t>
    </r>
    <r>
      <rPr>
        <b/>
        <sz val="11"/>
        <color theme="1"/>
        <rFont val="Arial"/>
        <family val="2"/>
        <charset val="177"/>
      </rPr>
      <t>, יכולת התמודדות עם רמות תאורה נמוכות/חשכה ושימור תמונה בצבע, המחיר כולל זרועות ומתאמים להתקנה על הקיר/תקרה/הנמכת תקרה לפי בחירת המזמין ורישיון תוכנה/חומרה.</t>
    </r>
  </si>
  <si>
    <r>
      <t xml:space="preserve">מצלמת IP 4 MP צבע קבועה לתנאי חוץ במארז גוף או כיפה לפי החלטת המזמין, כולל מיגון לתנאי חוץ, אנטי וונדאלי IK10  עדשת זום חשמלי ווריפוקל 8-32 מ"מ ופנס אינפרא אדום לתאורה במרחק 100 מ', </t>
    </r>
    <r>
      <rPr>
        <b/>
        <u/>
        <sz val="11"/>
        <color theme="1"/>
        <rFont val="Arial"/>
        <family val="2"/>
      </rPr>
      <t>תוכנת עיבוד תמונה והפעלת התרעות (אנליטיקה)</t>
    </r>
    <r>
      <rPr>
        <b/>
        <sz val="11"/>
        <color theme="1"/>
        <rFont val="Arial"/>
        <family val="2"/>
        <charset val="177"/>
      </rPr>
      <t>, יכולת התמודדות עם רמות תאורה נמוכות/חשכה ושימור תמונה בצבע, המחיר כולל זרועות ומתאמים להתקנה על הקיר/תקרה/הנמכת תקרה לפי בחירת המזמין ורישיון תוכנה/חומרה.</t>
    </r>
  </si>
  <si>
    <t>מצלמה צבע קבועה 360 מעלות 12mp להתקנה פנימית הכוללת עדשת בודדת, קבועה  במארז כיפתי להתקנה בתקרה או על הקיר פנס אינפרא אדום ל 15 מ', המחיר כולל מתאמים זרועות ורישיון הפעלה.</t>
  </si>
  <si>
    <t>מצלמה צבע IP 4 מגה פיקסל מתנייעת PTZ, בעלת זום X32 כולל ספק כוח, יכולת התמודדות עם רמות תאורה נמוכות/חשכה ושימור תמונה בצבע, מעקב אחר אובייקט, רישיון תוכנה, זרועות ומתאמי התקנה לתנאי חוץ .</t>
  </si>
  <si>
    <t>מצלמה צבע קבועה פנומרית בעלת שתי עדשות קבועות 4 מ"מ  מעלות 8mp להתקנה פנימית או חיצונית, פנס אינפרא אדום ל 30 מ', המחיר כולל מתאמים זרועות וכל הנדרש להתקנה על עמד/קיר/הנמכת תקרה ורישיון הפעלה.</t>
  </si>
  <si>
    <t>מצלמת IP 4 MP צבע קבועה לתנאי פנים או חוץ IP67 במארז כיפתי, עדשת זום חשמלי ווריפוקל  2.8-12 מ"מ ופנס אינפרא אדום למרחק 50 מ' לפחות כולל זרועות ומתאמים להתקנה על עמוד/קיר/תקרה/הנמכת תקרה לפי בחירת המזמין ורישיון תוכנה/חומרה.</t>
  </si>
  <si>
    <t>מצלמת IP 4 MP צבע קבועה לתנאי חוץ במארז גוף כולל מיגון לתנאי חוץ IP67,   עדשת זום חשמלי ווריפוקל  8-32 מ"מ ופנס אינפרא אדום למרחק 60 מ', תוכנה לזיהוי לוחיות רישוי רכבים LPR תוכנת עיבוד תמונה והפעלת התרעות (אנליטיקה), יכולת התמודדות עם רמות תאורה נמוכות/חשכה ושימור תמונה בצבע, כולל זרועות ומתאמים להתקנה על עמוד/קיר/תקרה/הנמכת תקרה לפי בחירת המזמין ורישיון תוכנה/חומרה לרבות אופצייה להפעלת פתיחת שערים/דלתות לרכבים מורשים.</t>
  </si>
  <si>
    <t>מצלמת IP 4 MP צבע קבועה לתנאי חוץ במארז גוף כולל מיגון לתנאי חוץ IP67, אנטי וונדאלי IK10  עדשת זום חשמלי ווריפוקל 9-40 מ"מ ופנס אינפרא אדום לתאורה במרחק 60 מ', תוכנת עיבוד תמונה והפעלת התרעות (אנליטיקה), יכולת התמודדות עם רמות תאורה נמוכות/חשכה ושימור תמונה בצבע,כולל זרועות ומתאמים להתקנה על עמוד/קיר/תקרה/הנמכת תקרה לפי בחירת המזמין ורישיון תוכנה/חומרה.</t>
  </si>
  <si>
    <t>מצלמת IP 4 MP צבע קבועה לתנאי חוץ במארז גוף כולל מיגון לתנאי חוץ, אנטי וונדאלי IK10  עדשת זום חשמלי ווריפוקל 4.7-118 מ"מ ופנס אינפרא אדום לתאורה למרחק של 100 מ' לפחות, תוכנת עיבוד תמונה והפעלת התרעות (אנליטיקה), יכולת התמודדות עם רמות תאורה נמוכות/חשכה ושימור תמונה בצבע, כולל זרועות ומתאמים להתקנה על הקיר/עמוד לפי בחירת המזמין ורישיון תוכנה/חומרה.</t>
  </si>
  <si>
    <t>תחנת עבודה/מחשב I 7 לניהול מערכת המצלמות. התחנה תכלול מסך 25 אינטש' משולב רמקולים, כרטיס רשת מערכת הפעלה רישיון להפעלת התוכנה, מקלדת עבר וכל הדרוש להפעלת המערכת.</t>
  </si>
  <si>
    <t>נקודת תשתית קומפלט הכוללת , מחברים, מתאמים, צנרת וחיווט בכבלי תקשורת CAT/6/ 7 וכל הנדרש להפעלה מלאה ספרי תיעוד מפרטים ותוכניות (יחושב בהתאם לכמות האמצעים אביזרים שיותקנו בפועל).</t>
  </si>
  <si>
    <t>נקודת תשתית קומפלט הכוללת , מחברים, מתאמים, צנרת וחיווט בכבלי תקשורת  CAT/6/ 7 וכל הנדרש להפעלה מלאה ספרי תיעוד מפרטים ותוכניות  (יחושב בהתאם לכמות האמצעים אביזרים שיותקנו בפועל).</t>
  </si>
  <si>
    <t xml:space="preserve">פירוק מערכת (מצלמות כריזה וכו') הכולל עד 60 רכיבים/אמצעים </t>
  </si>
  <si>
    <t>בהתאם לאפיון הדרישות במסמך יא' חלק 1 למסמכי מכרז 021/24 לטבלת שקלול ההצעות (40% בשקלול)</t>
  </si>
  <si>
    <t>הצעת מחיר לאספקת שירותי תחזוקת ותיקון מערכות קיימות -מכרז 021/24, מסמך יא' - חלק 1:</t>
  </si>
  <si>
    <t>דגשים למגישי ההצעה:</t>
  </si>
  <si>
    <t>יש לנקוב באחוז הנחה הכולל שתי ספרות לאחר הנקודה העשרונית</t>
  </si>
  <si>
    <t xml:space="preserve">חישוב הסכומים יתבצע באופו אוטומטי </t>
  </si>
  <si>
    <t>הסכום שבסיכום הטבלה/כתב הכמויות מועתק באופן אוטומטי לטבלת ריכוז ההצעה</t>
  </si>
  <si>
    <t>חל איסור לבצע שינויים בכל המפורט בטבלאות למעט קביעת גובה הנחה מוצעת</t>
  </si>
  <si>
    <t xml:space="preserve">כל הסכומים בהצעה הינם בשקלים ולא כוללים מע"מ </t>
  </si>
  <si>
    <t xml:space="preserve">אחוז ההנחה המוצע, ירשם ברובריקה הלבנה שבטבלה </t>
  </si>
  <si>
    <t xml:space="preserve">מס' </t>
  </si>
  <si>
    <t>סה"כ לאספקת שירותי תחזוקה ותיקון למערכות הקיימות למשך שנה  (ללא מע"מ) .</t>
  </si>
  <si>
    <t>הנחה (באחוזים עם שתי ספרות לאחר הנקודה)</t>
  </si>
  <si>
    <t>סה"כ מערכת מצלמות אבטחה ותוכנות ניהול – מכרז 021/24 מסמך יא' חלק 2  לטבלת ריכוז ההצעה (40% בשקלול)</t>
  </si>
  <si>
    <t>סה"כ אספקה והתקנה מערכות כריזה - מכרז 021/24, מסמך יא' - חלק 3 לטבלת ריכוז ההצעה (10% בשקלול)</t>
  </si>
  <si>
    <t xml:space="preserve">דגם מוצע </t>
  </si>
  <si>
    <t xml:space="preserve">אחוז ההנחה המוצע, פרטי מוצרים מוצעים יירשמו בעמודת/רובריקות בצבע לבן בלבד. </t>
  </si>
  <si>
    <t>סה"כ לאמצעים ושירותים נוספים - מכרז 0214/24 מסמך יא' חלק 4 לטבלת ריכוז ההצעה (10% בשקלול)</t>
  </si>
  <si>
    <t>חישוב הסכומים יתבצע באופו אוטומטי - הנחה שתיקבע בגיליון החלק הרלוונטי תבצע תחשיב ותעתיק לטבלה זו את סך המחירים המוצעים</t>
  </si>
  <si>
    <t>פרטי המציע ואישור ההצעה:</t>
  </si>
  <si>
    <t xml:space="preserve">המציע חברה </t>
  </si>
  <si>
    <t xml:space="preserve">כתובת </t>
  </si>
  <si>
    <t>טלפון</t>
  </si>
  <si>
    <t xml:space="preserve">מספר ח.פ/ע.מ </t>
  </si>
  <si>
    <t>שם איש קשר</t>
  </si>
  <si>
    <t xml:space="preserve">תפקיד </t>
  </si>
  <si>
    <t xml:space="preserve">מספר נייד </t>
  </si>
  <si>
    <t>כתובת מייל</t>
  </si>
  <si>
    <t xml:space="preserve">חתימה וחותמת </t>
  </si>
  <si>
    <t>מובהר כי המציע נדרש להדפיס גיליון זה ולהגיש עותק מודפס חתום על ידו כחלק בלתי נפרד ממסמכי הצעתו.</t>
  </si>
  <si>
    <t>בנוסף המציע יגיש בדיסק און קי עותק של כל קובץ אקסל זה שיצורף למעטפת ההצעה</t>
  </si>
  <si>
    <t>סה"כ מחיר לאחר שקלול לצרכי השוואת ההצעות בלבד</t>
  </si>
  <si>
    <t xml:space="preserve">אחוז לשקלול להשוואת ההצעות </t>
  </si>
  <si>
    <t>מעודכן ליום 21.04.2024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</si>
</sst>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27" x14ac:knownFonts="1">
    <font>
      <sz val="11"/>
      <color theme="1"/>
      <name val="Arial"/>
      <family val="2"/>
      <charset val="177"/>
      <scheme val="minor"/>
    </font>
    <font>
      <b/>
      <sz val="11"/>
      <color theme="1"/>
      <name val="Arial"/>
      <family val="2"/>
      <charset val="177"/>
    </font>
    <font>
      <b/>
      <sz val="11"/>
      <color theme="1"/>
      <name val="Calibri"/>
      <family val="2"/>
      <charset val="177"/>
    </font>
    <font>
      <b/>
      <sz val="12"/>
      <color theme="1"/>
      <name val="Arial"/>
      <family val="2"/>
    </font>
    <font>
      <b/>
      <sz val="12"/>
      <color rgb="FF000000"/>
      <name val="Arial"/>
      <family val="2"/>
    </font>
    <font>
      <b/>
      <u/>
      <sz val="16"/>
      <color theme="1"/>
      <name val="Arial"/>
      <family val="2"/>
    </font>
    <font>
      <b/>
      <sz val="14"/>
      <color rgb="FF000000"/>
      <name val="Arial"/>
      <family val="2"/>
    </font>
    <font>
      <b/>
      <sz val="14"/>
      <color theme="1"/>
      <name val="Arial"/>
      <family val="2"/>
    </font>
    <font>
      <b/>
      <sz val="16"/>
      <color theme="1"/>
      <name val="Arial"/>
      <family val="2"/>
      <charset val="177"/>
    </font>
    <font>
      <b/>
      <u/>
      <sz val="16"/>
      <color theme="1"/>
      <name val="Arial"/>
      <family val="2"/>
      <scheme val="minor"/>
    </font>
    <font>
      <sz val="16"/>
      <color theme="1"/>
      <name val="Arial"/>
      <family val="2"/>
      <charset val="177"/>
      <scheme val="minor"/>
    </font>
    <font>
      <b/>
      <sz val="16"/>
      <color rgb="FF000000"/>
      <name val="Arial"/>
      <family val="2"/>
    </font>
    <font>
      <b/>
      <sz val="16"/>
      <color theme="1"/>
      <name val="Arial"/>
      <family val="2"/>
      <scheme val="minor"/>
    </font>
    <font>
      <b/>
      <sz val="12"/>
      <name val="Arial"/>
      <family val="2"/>
    </font>
    <font>
      <sz val="8"/>
      <name val="Arial"/>
      <family val="2"/>
      <charset val="177"/>
      <scheme val="minor"/>
    </font>
    <font>
      <b/>
      <sz val="12"/>
      <color theme="1"/>
      <name val="Arial"/>
      <family val="2"/>
      <scheme val="minor"/>
    </font>
    <font>
      <b/>
      <sz val="11"/>
      <color theme="1"/>
      <name val="Arial"/>
      <family val="2"/>
      <scheme val="minor"/>
    </font>
    <font>
      <b/>
      <sz val="11"/>
      <color rgb="FF333333"/>
      <name val="Arial"/>
      <family val="2"/>
      <scheme val="minor"/>
    </font>
    <font>
      <sz val="12"/>
      <color theme="1"/>
      <name val="David"/>
      <family val="2"/>
    </font>
    <font>
      <b/>
      <sz val="11"/>
      <color rgb="FF000000"/>
      <name val="Arial"/>
      <family val="2"/>
    </font>
    <font>
      <b/>
      <u/>
      <sz val="11"/>
      <color theme="1"/>
      <name val="Arial"/>
      <family val="2"/>
    </font>
    <font>
      <b/>
      <sz val="14"/>
      <color theme="1"/>
      <name val="Arial"/>
      <family val="2"/>
      <scheme val="minor"/>
    </font>
    <font>
      <b/>
      <u/>
      <sz val="12"/>
      <color theme="1"/>
      <name val="Arial"/>
      <family val="2"/>
      <scheme val="minor"/>
    </font>
    <font>
      <b/>
      <sz val="11"/>
      <color theme="1"/>
      <name val="Arial"/>
      <family val="2"/>
      <charset val="177"/>
      <scheme val="minor"/>
    </font>
    <font>
      <b/>
      <sz val="12"/>
      <color theme="1"/>
      <name val="David"/>
      <family val="2"/>
      <charset val="177"/>
    </font>
    <font>
      <b/>
      <u/>
      <sz val="14"/>
      <color theme="1"/>
      <name val="Arial"/>
      <family val="2"/>
      <charset val="177"/>
      <scheme val="minor"/>
    </font>
    <font>
      <b/>
      <u/>
      <sz val="14"/>
      <color theme="1"/>
      <name val="Arial"/>
      <family val="2"/>
      <scheme val="minor"/>
    </font>
  </fonts>
  <fills count="13">
    <fill>
      <patternFill patternType="none"/>
    </fill>
    <fill>
      <patternFill patternType="gray125"/>
    </fill>
    <fill>
      <patternFill patternType="solid">
        <fgColor rgb="FFB8CCE4"/>
        <bgColor indexed="64"/>
      </patternFill>
    </fill>
    <fill>
      <patternFill patternType="solid">
        <fgColor rgb="FFC5D9F1"/>
        <bgColor indexed="64"/>
      </patternFill>
    </fill>
    <fill>
      <patternFill patternType="solid">
        <fgColor theme="4" tint="0.39997558519241921"/>
        <bgColor indexed="64"/>
      </patternFill>
    </fill>
    <fill>
      <patternFill patternType="solid">
        <fgColor rgb="FFC6D9F1"/>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7" tint="0.79998168889431442"/>
        <bgColor indexed="64"/>
      </patternFill>
    </fill>
  </fills>
  <borders count="22">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s>
  <cellStyleXfs count="1">
    <xf numFmtId="0" fontId="0" fillId="0" borderId="0"/>
  </cellStyleXfs>
  <cellXfs count="154">
    <xf numFmtId="0" fontId="0" fillId="0" borderId="0" xfId="0"/>
    <xf numFmtId="0" fontId="0" fillId="0" borderId="0" xfId="0" applyAlignment="1">
      <alignment wrapText="1"/>
    </xf>
    <xf numFmtId="0" fontId="0" fillId="0" borderId="0" xfId="0" applyAlignment="1">
      <alignment horizontal="center"/>
    </xf>
    <xf numFmtId="0" fontId="0" fillId="0" borderId="0" xfId="0" applyAlignment="1">
      <alignment horizontal="right"/>
    </xf>
    <xf numFmtId="0" fontId="18" fillId="0" borderId="0" xfId="0" applyFont="1"/>
    <xf numFmtId="164" fontId="8" fillId="4" borderId="1" xfId="0" applyNumberFormat="1" applyFont="1" applyFill="1" applyBorder="1" applyAlignment="1">
      <alignment horizontal="right" vertical="center"/>
    </xf>
    <xf numFmtId="164" fontId="8" fillId="4" borderId="1" xfId="0" applyNumberFormat="1" applyFont="1" applyFill="1" applyBorder="1" applyAlignment="1">
      <alignment horizontal="center" vertical="center"/>
    </xf>
    <xf numFmtId="0" fontId="9" fillId="7" borderId="9"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7" borderId="12" xfId="0" applyFont="1" applyFill="1" applyBorder="1" applyAlignment="1">
      <alignment horizontal="center" vertical="center" wrapText="1"/>
    </xf>
    <xf numFmtId="0" fontId="4" fillId="5" borderId="4" xfId="0" applyFont="1" applyFill="1" applyBorder="1" applyAlignment="1">
      <alignment horizontal="center" vertical="top" wrapText="1" readingOrder="2"/>
    </xf>
    <xf numFmtId="0" fontId="7" fillId="2" borderId="3" xfId="0" applyFont="1" applyFill="1" applyBorder="1" applyAlignment="1">
      <alignment horizontal="center" vertical="top" wrapText="1" readingOrder="2"/>
    </xf>
    <xf numFmtId="0" fontId="7" fillId="2" borderId="4" xfId="0" applyFont="1" applyFill="1" applyBorder="1" applyAlignment="1">
      <alignment horizontal="center" vertical="top" wrapText="1" readingOrder="2"/>
    </xf>
    <xf numFmtId="0" fontId="6" fillId="3" borderId="4" xfId="0" applyFont="1" applyFill="1" applyBorder="1" applyAlignment="1">
      <alignment horizontal="center" vertical="top" wrapText="1" readingOrder="2"/>
    </xf>
    <xf numFmtId="0" fontId="6" fillId="3" borderId="3" xfId="0" applyFont="1" applyFill="1" applyBorder="1" applyAlignment="1">
      <alignment horizontal="center" vertical="top" wrapText="1" readingOrder="2"/>
    </xf>
    <xf numFmtId="0" fontId="6" fillId="5" borderId="4" xfId="0" applyFont="1" applyFill="1" applyBorder="1" applyAlignment="1">
      <alignment horizontal="center" vertical="top" wrapText="1" readingOrder="2"/>
    </xf>
    <xf numFmtId="0" fontId="6" fillId="5" borderId="3" xfId="0" applyFont="1" applyFill="1" applyBorder="1" applyAlignment="1">
      <alignment horizontal="center" vertical="top" wrapText="1" readingOrder="2"/>
    </xf>
    <xf numFmtId="164" fontId="8" fillId="9" borderId="1" xfId="0" applyNumberFormat="1" applyFont="1" applyFill="1" applyBorder="1" applyAlignment="1">
      <alignment horizontal="right" vertical="center"/>
    </xf>
    <xf numFmtId="0" fontId="6" fillId="9" borderId="2" xfId="0" applyFont="1" applyFill="1" applyBorder="1" applyAlignment="1">
      <alignment horizontal="right" vertical="center" wrapText="1" readingOrder="2"/>
    </xf>
    <xf numFmtId="0" fontId="7" fillId="9" borderId="1" xfId="0" applyFont="1" applyFill="1" applyBorder="1" applyAlignment="1">
      <alignment horizontal="right" vertical="center" wrapText="1" readingOrder="2"/>
    </xf>
    <xf numFmtId="0" fontId="6" fillId="9" borderId="2" xfId="0" applyFont="1" applyFill="1" applyBorder="1" applyAlignment="1">
      <alignment horizontal="center" vertical="center" wrapText="1" readingOrder="2"/>
    </xf>
    <xf numFmtId="0" fontId="6" fillId="9" borderId="1" xfId="0" applyFont="1" applyFill="1" applyBorder="1" applyAlignment="1">
      <alignment horizontal="center" vertical="center" wrapText="1" readingOrder="2"/>
    </xf>
    <xf numFmtId="0" fontId="0" fillId="0" borderId="0" xfId="0" applyAlignment="1">
      <alignment vertical="top"/>
    </xf>
    <xf numFmtId="0" fontId="0" fillId="0" borderId="0" xfId="0" applyAlignment="1">
      <alignment vertical="top" wrapText="1"/>
    </xf>
    <xf numFmtId="0" fontId="12" fillId="10" borderId="1" xfId="0" applyFont="1" applyFill="1" applyBorder="1" applyAlignment="1">
      <alignment horizontal="center" vertical="center" wrapText="1"/>
    </xf>
    <xf numFmtId="0" fontId="12" fillId="10" borderId="1" xfId="0" applyFont="1" applyFill="1" applyBorder="1" applyAlignment="1">
      <alignment wrapText="1"/>
    </xf>
    <xf numFmtId="0" fontId="3" fillId="10" borderId="8" xfId="0" applyFont="1" applyFill="1" applyBorder="1" applyAlignment="1">
      <alignment horizontal="center" vertical="center" readingOrder="2"/>
    </xf>
    <xf numFmtId="164" fontId="3" fillId="10" borderId="8" xfId="0" applyNumberFormat="1" applyFont="1" applyFill="1" applyBorder="1" applyAlignment="1">
      <alignment horizontal="center" vertical="center"/>
    </xf>
    <xf numFmtId="164" fontId="3" fillId="10" borderId="1" xfId="0" applyNumberFormat="1" applyFont="1" applyFill="1" applyBorder="1" applyAlignment="1">
      <alignment horizontal="center" vertical="center"/>
    </xf>
    <xf numFmtId="0" fontId="16" fillId="0" borderId="15" xfId="0" applyFont="1" applyBorder="1" applyAlignment="1">
      <alignment wrapText="1"/>
    </xf>
    <xf numFmtId="0" fontId="16" fillId="0" borderId="17" xfId="0" applyFont="1" applyBorder="1" applyAlignment="1">
      <alignment wrapText="1"/>
    </xf>
    <xf numFmtId="0" fontId="16" fillId="0" borderId="18" xfId="0" applyFont="1" applyBorder="1" applyAlignment="1">
      <alignment wrapText="1"/>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4" xfId="0" applyFont="1" applyBorder="1" applyAlignment="1">
      <alignment wrapText="1"/>
    </xf>
    <xf numFmtId="0" fontId="3" fillId="7" borderId="1" xfId="0" applyFont="1" applyFill="1" applyBorder="1" applyAlignment="1">
      <alignment horizontal="right" vertical="top" wrapText="1" readingOrder="2"/>
    </xf>
    <xf numFmtId="0" fontId="4" fillId="7" borderId="2" xfId="0" applyFont="1" applyFill="1" applyBorder="1" applyAlignment="1">
      <alignment horizontal="center" vertical="top" readingOrder="2"/>
    </xf>
    <xf numFmtId="0" fontId="4" fillId="7" borderId="2" xfId="0" applyFont="1" applyFill="1" applyBorder="1" applyAlignment="1">
      <alignment horizontal="center" vertical="top" wrapText="1" readingOrder="2"/>
    </xf>
    <xf numFmtId="0" fontId="4" fillId="7" borderId="1" xfId="0" applyFont="1" applyFill="1" applyBorder="1" applyAlignment="1">
      <alignment horizontal="center" vertical="top" wrapText="1" readingOrder="2"/>
    </xf>
    <xf numFmtId="2" fontId="1" fillId="10" borderId="1" xfId="0" applyNumberFormat="1" applyFont="1" applyFill="1" applyBorder="1" applyAlignment="1">
      <alignment horizontal="center" vertical="top" wrapText="1" readingOrder="2"/>
    </xf>
    <xf numFmtId="0" fontId="1" fillId="10" borderId="1" xfId="0" applyFont="1" applyFill="1" applyBorder="1" applyAlignment="1">
      <alignment horizontal="right" vertical="top" wrapText="1" readingOrder="2"/>
    </xf>
    <xf numFmtId="0" fontId="1" fillId="10" borderId="2" xfId="0" applyFont="1" applyFill="1" applyBorder="1" applyAlignment="1">
      <alignment horizontal="center" vertical="center" readingOrder="2"/>
    </xf>
    <xf numFmtId="164" fontId="16" fillId="10" borderId="2" xfId="0" applyNumberFormat="1" applyFont="1" applyFill="1" applyBorder="1" applyAlignment="1">
      <alignment horizontal="center" readingOrder="1"/>
    </xf>
    <xf numFmtId="10" fontId="16" fillId="10" borderId="2" xfId="0" applyNumberFormat="1" applyFont="1" applyFill="1" applyBorder="1" applyAlignment="1">
      <alignment horizontal="center"/>
    </xf>
    <xf numFmtId="164" fontId="16" fillId="10" borderId="2" xfId="0" applyNumberFormat="1" applyFont="1" applyFill="1" applyBorder="1" applyAlignment="1">
      <alignment horizontal="center"/>
    </xf>
    <xf numFmtId="0" fontId="1" fillId="10" borderId="4" xfId="0" applyFont="1" applyFill="1" applyBorder="1" applyAlignment="1">
      <alignment horizontal="center" vertical="center" readingOrder="2"/>
    </xf>
    <xf numFmtId="164" fontId="16" fillId="10" borderId="4" xfId="0" applyNumberFormat="1" applyFont="1" applyFill="1" applyBorder="1" applyAlignment="1">
      <alignment horizontal="center" readingOrder="1"/>
    </xf>
    <xf numFmtId="10" fontId="16" fillId="10" borderId="4" xfId="0" applyNumberFormat="1" applyFont="1" applyFill="1" applyBorder="1" applyAlignment="1">
      <alignment horizontal="center"/>
    </xf>
    <xf numFmtId="164" fontId="16" fillId="10" borderId="4" xfId="0" applyNumberFormat="1" applyFont="1" applyFill="1" applyBorder="1" applyAlignment="1">
      <alignment horizontal="center" vertical="center" readingOrder="1"/>
    </xf>
    <xf numFmtId="0" fontId="1" fillId="10" borderId="3" xfId="0" applyFont="1" applyFill="1" applyBorder="1" applyAlignment="1">
      <alignment horizontal="right" vertical="top" wrapText="1" readingOrder="2"/>
    </xf>
    <xf numFmtId="0" fontId="1" fillId="10" borderId="2" xfId="0" applyFont="1" applyFill="1" applyBorder="1" applyAlignment="1">
      <alignment horizontal="center" readingOrder="2"/>
    </xf>
    <xf numFmtId="0" fontId="1" fillId="10" borderId="4" xfId="0" applyFont="1" applyFill="1" applyBorder="1" applyAlignment="1">
      <alignment horizontal="center" readingOrder="2"/>
    </xf>
    <xf numFmtId="164" fontId="15" fillId="10" borderId="4" xfId="0" applyNumberFormat="1" applyFont="1" applyFill="1" applyBorder="1" applyAlignment="1">
      <alignment horizontal="center"/>
    </xf>
    <xf numFmtId="10" fontId="15" fillId="10" borderId="4" xfId="0" applyNumberFormat="1" applyFont="1" applyFill="1" applyBorder="1" applyAlignment="1">
      <alignment horizontal="center"/>
    </xf>
    <xf numFmtId="10" fontId="15" fillId="10" borderId="4" xfId="0" applyNumberFormat="1" applyFont="1" applyFill="1" applyBorder="1" applyAlignment="1">
      <alignment horizontal="center" readingOrder="2"/>
    </xf>
    <xf numFmtId="0" fontId="1" fillId="10" borderId="7" xfId="0" applyFont="1" applyFill="1" applyBorder="1" applyAlignment="1">
      <alignment horizontal="center" vertical="center" readingOrder="2"/>
    </xf>
    <xf numFmtId="0" fontId="16" fillId="0" borderId="20" xfId="0" applyFont="1" applyBorder="1" applyAlignment="1">
      <alignment horizontal="center" vertical="top"/>
    </xf>
    <xf numFmtId="0" fontId="16" fillId="0" borderId="18" xfId="0" applyFont="1" applyBorder="1" applyAlignment="1">
      <alignment vertical="top" wrapText="1"/>
    </xf>
    <xf numFmtId="0" fontId="16" fillId="0" borderId="3" xfId="0" applyFont="1" applyBorder="1" applyAlignment="1">
      <alignment horizontal="center" vertical="top"/>
    </xf>
    <xf numFmtId="0" fontId="16" fillId="0" borderId="15" xfId="0" applyFont="1" applyBorder="1" applyAlignment="1">
      <alignment vertical="top" wrapText="1"/>
    </xf>
    <xf numFmtId="0" fontId="13" fillId="10" borderId="3" xfId="0" applyFont="1" applyFill="1" applyBorder="1" applyAlignment="1">
      <alignment horizontal="center" vertical="center" wrapText="1" readingOrder="2"/>
    </xf>
    <xf numFmtId="0" fontId="13" fillId="10" borderId="3" xfId="0" applyFont="1" applyFill="1" applyBorder="1" applyAlignment="1">
      <alignment horizontal="right" vertical="center" wrapText="1" readingOrder="2"/>
    </xf>
    <xf numFmtId="164" fontId="15" fillId="10" borderId="2" xfId="0" applyNumberFormat="1" applyFont="1" applyFill="1" applyBorder="1" applyAlignment="1">
      <alignment horizontal="center"/>
    </xf>
    <xf numFmtId="10" fontId="15" fillId="10" borderId="2" xfId="0" applyNumberFormat="1" applyFont="1" applyFill="1" applyBorder="1" applyAlignment="1">
      <alignment horizontal="center"/>
    </xf>
    <xf numFmtId="164" fontId="15" fillId="10" borderId="4" xfId="0" applyNumberFormat="1" applyFont="1" applyFill="1" applyBorder="1" applyAlignment="1">
      <alignment horizontal="center" vertical="center" readingOrder="2"/>
    </xf>
    <xf numFmtId="0" fontId="13" fillId="10" borderId="3" xfId="0" applyFont="1" applyFill="1" applyBorder="1" applyAlignment="1">
      <alignment horizontal="right" vertical="top" wrapText="1" readingOrder="2"/>
    </xf>
    <xf numFmtId="0" fontId="1" fillId="10" borderId="3" xfId="0" applyFont="1" applyFill="1" applyBorder="1" applyAlignment="1">
      <alignment horizontal="right" vertical="center" wrapText="1" readingOrder="2"/>
    </xf>
    <xf numFmtId="0" fontId="16" fillId="0" borderId="19" xfId="0" applyFont="1" applyBorder="1" applyAlignment="1">
      <alignment horizontal="center" vertical="top"/>
    </xf>
    <xf numFmtId="0" fontId="16" fillId="0" borderId="17" xfId="0" applyFont="1" applyBorder="1" applyAlignment="1">
      <alignment vertical="top" wrapText="1"/>
    </xf>
    <xf numFmtId="2" fontId="15" fillId="10" borderId="1" xfId="0" applyNumberFormat="1" applyFont="1" applyFill="1" applyBorder="1" applyAlignment="1">
      <alignment horizontal="center" vertical="center"/>
    </xf>
    <xf numFmtId="164" fontId="1" fillId="10" borderId="4" xfId="0" applyNumberFormat="1" applyFont="1" applyFill="1" applyBorder="1" applyAlignment="1">
      <alignment horizontal="center"/>
    </xf>
    <xf numFmtId="0" fontId="1" fillId="10" borderId="1" xfId="0" applyFont="1" applyFill="1" applyBorder="1" applyAlignment="1">
      <alignment horizontal="center" readingOrder="2"/>
    </xf>
    <xf numFmtId="0" fontId="16" fillId="10" borderId="1" xfId="0" applyFont="1" applyFill="1" applyBorder="1" applyAlignment="1">
      <alignment horizontal="center"/>
    </xf>
    <xf numFmtId="0" fontId="17" fillId="10" borderId="11" xfId="0" applyFont="1" applyFill="1" applyBorder="1" applyAlignment="1">
      <alignment wrapText="1"/>
    </xf>
    <xf numFmtId="0" fontId="7" fillId="2" borderId="3" xfId="0" applyFont="1" applyFill="1" applyBorder="1" applyAlignment="1">
      <alignment horizontal="right" vertical="top" wrapText="1" readingOrder="2"/>
    </xf>
    <xf numFmtId="0" fontId="4" fillId="5" borderId="2" xfId="0" applyFont="1" applyFill="1" applyBorder="1" applyAlignment="1">
      <alignment horizontal="center" vertical="top" wrapText="1" readingOrder="2"/>
    </xf>
    <xf numFmtId="0" fontId="4" fillId="5" borderId="1" xfId="0" applyFont="1" applyFill="1" applyBorder="1" applyAlignment="1">
      <alignment horizontal="center" vertical="top" wrapText="1" readingOrder="2"/>
    </xf>
    <xf numFmtId="0" fontId="4" fillId="5" borderId="3" xfId="0" applyFont="1" applyFill="1" applyBorder="1" applyAlignment="1">
      <alignment horizontal="center" vertical="top" wrapText="1" readingOrder="2"/>
    </xf>
    <xf numFmtId="0" fontId="6" fillId="10" borderId="3" xfId="0" applyFont="1" applyFill="1" applyBorder="1" applyAlignment="1">
      <alignment horizontal="center" vertical="top" wrapText="1" readingOrder="2"/>
    </xf>
    <xf numFmtId="0" fontId="12" fillId="10" borderId="1" xfId="0" applyFont="1" applyFill="1" applyBorder="1" applyAlignment="1">
      <alignment horizontal="right" vertical="top" wrapText="1"/>
    </xf>
    <xf numFmtId="164" fontId="8" fillId="10" borderId="1" xfId="0" applyNumberFormat="1" applyFont="1" applyFill="1" applyBorder="1" applyAlignment="1">
      <alignment horizontal="right" vertical="center"/>
    </xf>
    <xf numFmtId="9" fontId="6" fillId="10" borderId="4" xfId="0" applyNumberFormat="1" applyFont="1" applyFill="1" applyBorder="1" applyAlignment="1">
      <alignment horizontal="center" vertical="center" wrapText="1" readingOrder="2"/>
    </xf>
    <xf numFmtId="0" fontId="6" fillId="10" borderId="4" xfId="0" applyFont="1" applyFill="1" applyBorder="1" applyAlignment="1">
      <alignment horizontal="right" vertical="center" wrapText="1" readingOrder="2"/>
    </xf>
    <xf numFmtId="0" fontId="7" fillId="10" borderId="3" xfId="0" applyFont="1" applyFill="1" applyBorder="1" applyAlignment="1">
      <alignment horizontal="center" vertical="top" wrapText="1" readingOrder="2"/>
    </xf>
    <xf numFmtId="0" fontId="6" fillId="10" borderId="4" xfId="0" applyFont="1" applyFill="1" applyBorder="1" applyAlignment="1">
      <alignment horizontal="right" vertical="top" wrapText="1" readingOrder="2"/>
    </xf>
    <xf numFmtId="164" fontId="8" fillId="10" borderId="1" xfId="0" applyNumberFormat="1" applyFont="1" applyFill="1" applyBorder="1" applyAlignment="1">
      <alignment horizontal="right" vertical="top"/>
    </xf>
    <xf numFmtId="9" fontId="6" fillId="10" borderId="4" xfId="0" applyNumberFormat="1" applyFont="1" applyFill="1" applyBorder="1" applyAlignment="1">
      <alignment horizontal="center" vertical="top" wrapText="1" readingOrder="2"/>
    </xf>
    <xf numFmtId="10" fontId="12" fillId="8" borderId="1" xfId="0" applyNumberFormat="1" applyFont="1" applyFill="1" applyBorder="1" applyAlignment="1" applyProtection="1">
      <alignment horizontal="center" vertical="center" wrapText="1"/>
      <protection locked="0"/>
    </xf>
    <xf numFmtId="0" fontId="1" fillId="0" borderId="4" xfId="0" applyFont="1" applyBorder="1" applyAlignment="1" applyProtection="1">
      <alignment horizontal="center" vertical="center" readingOrder="2"/>
      <protection locked="0"/>
    </xf>
    <xf numFmtId="0" fontId="1" fillId="0" borderId="3" xfId="0" applyFont="1" applyBorder="1" applyAlignment="1" applyProtection="1">
      <alignment horizontal="center" vertical="center" wrapText="1" readingOrder="2"/>
      <protection locked="0"/>
    </xf>
    <xf numFmtId="0" fontId="2" fillId="0" borderId="4" xfId="0" applyFont="1" applyBorder="1" applyProtection="1">
      <protection locked="0"/>
    </xf>
    <xf numFmtId="0" fontId="2" fillId="0" borderId="2" xfId="0" applyFont="1" applyBorder="1" applyProtection="1">
      <protection locked="0"/>
    </xf>
    <xf numFmtId="0" fontId="1" fillId="0" borderId="1" xfId="0" applyFont="1" applyBorder="1" applyAlignment="1" applyProtection="1">
      <alignment horizontal="center" vertical="center" wrapText="1" readingOrder="2"/>
      <protection locked="0"/>
    </xf>
    <xf numFmtId="0" fontId="16" fillId="0" borderId="1" xfId="0" applyFont="1" applyBorder="1" applyAlignment="1">
      <alignment horizontal="center" vertical="center"/>
    </xf>
    <xf numFmtId="0" fontId="16" fillId="0" borderId="1" xfId="0" applyFont="1" applyBorder="1" applyAlignment="1">
      <alignment wrapText="1"/>
    </xf>
    <xf numFmtId="0" fontId="6" fillId="9" borderId="2" xfId="0" applyFont="1" applyFill="1" applyBorder="1" applyAlignment="1">
      <alignment horizontal="center" vertical="top" wrapText="1" readingOrder="2"/>
    </xf>
    <xf numFmtId="0" fontId="23" fillId="0" borderId="6" xfId="0" applyFont="1" applyBorder="1" applyAlignment="1" applyProtection="1">
      <alignment wrapText="1"/>
      <protection locked="0"/>
    </xf>
    <xf numFmtId="0" fontId="24" fillId="0" borderId="6" xfId="0" applyFont="1" applyBorder="1" applyProtection="1">
      <protection locked="0"/>
    </xf>
    <xf numFmtId="0" fontId="23" fillId="12" borderId="1" xfId="0" applyFont="1" applyFill="1" applyBorder="1"/>
    <xf numFmtId="0" fontId="23" fillId="12" borderId="1" xfId="0" applyFont="1" applyFill="1" applyBorder="1" applyAlignment="1">
      <alignment vertical="center"/>
    </xf>
    <xf numFmtId="0" fontId="26" fillId="11" borderId="3" xfId="0" applyFont="1" applyFill="1" applyBorder="1" applyAlignment="1">
      <alignment vertical="center" wrapText="1"/>
    </xf>
    <xf numFmtId="0" fontId="26" fillId="11" borderId="15" xfId="0" applyFont="1" applyFill="1" applyBorder="1" applyAlignment="1">
      <alignment vertical="center" wrapText="1"/>
    </xf>
    <xf numFmtId="0" fontId="22" fillId="11" borderId="3" xfId="0" applyFont="1" applyFill="1" applyBorder="1" applyAlignment="1">
      <alignment vertical="top" wrapText="1"/>
    </xf>
    <xf numFmtId="0" fontId="22" fillId="11" borderId="15" xfId="0" applyFont="1" applyFill="1" applyBorder="1" applyAlignment="1">
      <alignment vertical="top" wrapText="1"/>
    </xf>
    <xf numFmtId="0" fontId="22" fillId="11" borderId="3" xfId="0" applyFont="1" applyFill="1" applyBorder="1" applyAlignment="1">
      <alignment vertical="center" wrapText="1"/>
    </xf>
    <xf numFmtId="0" fontId="22" fillId="11" borderId="15" xfId="0" applyFont="1" applyFill="1" applyBorder="1" applyAlignment="1">
      <alignment vertical="center" wrapText="1"/>
    </xf>
    <xf numFmtId="10" fontId="3" fillId="0" borderId="1" xfId="0" applyNumberFormat="1" applyFont="1" applyBorder="1" applyAlignment="1" applyProtection="1">
      <alignment horizontal="center" vertical="center" readingOrder="2"/>
      <protection locked="0"/>
    </xf>
    <xf numFmtId="0" fontId="21" fillId="6" borderId="2"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5" fillId="9" borderId="2" xfId="0" applyFont="1" applyFill="1" applyBorder="1" applyAlignment="1">
      <alignment horizontal="center" vertical="center" readingOrder="2"/>
    </xf>
    <xf numFmtId="0" fontId="5" fillId="9" borderId="5" xfId="0" applyFont="1" applyFill="1" applyBorder="1" applyAlignment="1">
      <alignment horizontal="center" vertical="center" readingOrder="2"/>
    </xf>
    <xf numFmtId="0" fontId="5" fillId="9" borderId="6" xfId="0" applyFont="1" applyFill="1" applyBorder="1" applyAlignment="1">
      <alignment horizontal="center" vertical="center" readingOrder="2"/>
    </xf>
    <xf numFmtId="0" fontId="6" fillId="7" borderId="16" xfId="0" applyFont="1" applyFill="1" applyBorder="1" applyAlignment="1">
      <alignment horizontal="right" vertical="top" wrapText="1"/>
    </xf>
    <xf numFmtId="0" fontId="6" fillId="7" borderId="13" xfId="0" applyFont="1" applyFill="1" applyBorder="1" applyAlignment="1">
      <alignment horizontal="right" vertical="top" wrapText="1"/>
    </xf>
    <xf numFmtId="164" fontId="6" fillId="7" borderId="8" xfId="0" applyNumberFormat="1" applyFont="1" applyFill="1" applyBorder="1" applyAlignment="1">
      <alignment horizontal="center" vertical="center"/>
    </xf>
    <xf numFmtId="164" fontId="6" fillId="7" borderId="3" xfId="0" applyNumberFormat="1" applyFont="1" applyFill="1" applyBorder="1" applyAlignment="1">
      <alignment horizontal="center" vertical="center"/>
    </xf>
    <xf numFmtId="0" fontId="21" fillId="7" borderId="4" xfId="0" applyFont="1" applyFill="1" applyBorder="1" applyAlignment="1">
      <alignment wrapText="1"/>
    </xf>
    <xf numFmtId="0" fontId="21" fillId="7" borderId="14" xfId="0" applyFont="1" applyFill="1" applyBorder="1" applyAlignment="1">
      <alignment wrapText="1"/>
    </xf>
    <xf numFmtId="0" fontId="9" fillId="4" borderId="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6" borderId="2" xfId="0" applyFont="1" applyFill="1" applyBorder="1" applyAlignment="1">
      <alignment horizontal="right" vertical="top" wrapText="1"/>
    </xf>
    <xf numFmtId="0" fontId="9" fillId="6" borderId="5" xfId="0" applyFont="1" applyFill="1" applyBorder="1" applyAlignment="1">
      <alignment horizontal="right" vertical="top" wrapText="1"/>
    </xf>
    <xf numFmtId="0" fontId="9" fillId="7" borderId="2"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9" fillId="7" borderId="6" xfId="0" applyFont="1" applyFill="1" applyBorder="1" applyAlignment="1">
      <alignment horizontal="center" vertical="center" wrapText="1"/>
    </xf>
    <xf numFmtId="0" fontId="12" fillId="4" borderId="2" xfId="0" applyFont="1" applyFill="1" applyBorder="1" applyAlignment="1">
      <alignment horizontal="right"/>
    </xf>
    <xf numFmtId="0" fontId="12" fillId="4" borderId="5" xfId="0" applyFont="1" applyFill="1" applyBorder="1" applyAlignment="1">
      <alignment horizontal="right"/>
    </xf>
    <xf numFmtId="0" fontId="12" fillId="4" borderId="6" xfId="0" applyFont="1" applyFill="1" applyBorder="1" applyAlignment="1">
      <alignment horizontal="right"/>
    </xf>
    <xf numFmtId="0" fontId="12" fillId="6" borderId="2" xfId="0" applyFont="1" applyFill="1" applyBorder="1" applyAlignment="1">
      <alignment horizontal="center"/>
    </xf>
    <xf numFmtId="0" fontId="12" fillId="6" borderId="5" xfId="0" applyFont="1" applyFill="1" applyBorder="1" applyAlignment="1">
      <alignment horizontal="center"/>
    </xf>
    <xf numFmtId="0" fontId="12" fillId="6" borderId="6" xfId="0" applyFont="1" applyFill="1" applyBorder="1" applyAlignment="1">
      <alignment horizontal="center"/>
    </xf>
    <xf numFmtId="0" fontId="11" fillId="4" borderId="2" xfId="0" applyFont="1" applyFill="1" applyBorder="1" applyAlignment="1">
      <alignment horizontal="right" vertical="center" wrapText="1" readingOrder="2"/>
    </xf>
    <xf numFmtId="0" fontId="11" fillId="4" borderId="5" xfId="0" applyFont="1" applyFill="1" applyBorder="1" applyAlignment="1">
      <alignment horizontal="right" vertical="center" wrapText="1" readingOrder="2"/>
    </xf>
    <xf numFmtId="0" fontId="11" fillId="4" borderId="6" xfId="0" applyFont="1" applyFill="1" applyBorder="1" applyAlignment="1">
      <alignment horizontal="right" vertical="center" wrapText="1" readingOrder="2"/>
    </xf>
    <xf numFmtId="0" fontId="12" fillId="6" borderId="2" xfId="0" applyFont="1" applyFill="1" applyBorder="1" applyAlignment="1">
      <alignment horizontal="center" vertical="center"/>
    </xf>
    <xf numFmtId="0" fontId="12" fillId="6" borderId="5" xfId="0" applyFont="1" applyFill="1" applyBorder="1" applyAlignment="1">
      <alignment horizontal="center" vertical="center"/>
    </xf>
    <xf numFmtId="0" fontId="12" fillId="6" borderId="6" xfId="0" applyFont="1" applyFill="1" applyBorder="1" applyAlignment="1">
      <alignment horizontal="center" vertical="center"/>
    </xf>
    <xf numFmtId="0" fontId="6" fillId="9" borderId="2" xfId="0" applyFont="1" applyFill="1" applyBorder="1" applyAlignment="1">
      <alignment horizontal="right" vertical="center" wrapText="1" readingOrder="2"/>
    </xf>
    <xf numFmtId="0" fontId="6" fillId="9" borderId="5" xfId="0" applyFont="1" applyFill="1" applyBorder="1" applyAlignment="1">
      <alignment horizontal="right" vertical="center" wrapText="1" readingOrder="2"/>
    </xf>
    <xf numFmtId="0" fontId="6" fillId="9" borderId="6" xfId="0" applyFont="1" applyFill="1" applyBorder="1" applyAlignment="1">
      <alignment horizontal="right" vertical="center" wrapText="1" readingOrder="2"/>
    </xf>
    <xf numFmtId="0" fontId="9" fillId="4" borderId="2"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6" xfId="0" applyFont="1" applyFill="1" applyBorder="1" applyAlignment="1">
      <alignment horizontal="center" vertical="center"/>
    </xf>
    <xf numFmtId="0" fontId="25" fillId="11" borderId="21" xfId="0" applyFont="1" applyFill="1" applyBorder="1" applyAlignment="1">
      <alignment horizontal="right" vertical="center"/>
    </xf>
    <xf numFmtId="0" fontId="25" fillId="11" borderId="10" xfId="0" applyFont="1" applyFill="1" applyBorder="1" applyAlignment="1">
      <alignment horizontal="right" vertical="center"/>
    </xf>
    <xf numFmtId="0" fontId="23" fillId="0" borderId="16" xfId="0" applyFont="1" applyBorder="1" applyAlignment="1">
      <alignment horizontal="center"/>
    </xf>
    <xf numFmtId="0" fontId="23" fillId="0" borderId="6" xfId="0" applyFont="1" applyBorder="1" applyAlignment="1">
      <alignment horizontal="center"/>
    </xf>
    <xf numFmtId="0" fontId="21" fillId="6" borderId="2" xfId="0" applyFont="1" applyFill="1" applyBorder="1" applyAlignment="1">
      <alignment horizontal="center" vertical="center"/>
    </xf>
    <xf numFmtId="0" fontId="21" fillId="6" borderId="5" xfId="0" applyFont="1" applyFill="1" applyBorder="1" applyAlignment="1">
      <alignment horizontal="center" vertical="center"/>
    </xf>
    <xf numFmtId="0" fontId="21" fillId="6" borderId="6"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314325</xdr:colOff>
      <xdr:row>10</xdr:row>
      <xdr:rowOff>323850</xdr:rowOff>
    </xdr:from>
    <xdr:to>
      <xdr:col>4</xdr:col>
      <xdr:colOff>1295400</xdr:colOff>
      <xdr:row>10</xdr:row>
      <xdr:rowOff>552450</xdr:rowOff>
    </xdr:to>
    <xdr:sp macro="" textlink="">
      <xdr:nvSpPr>
        <xdr:cNvPr id="2" name="חץ: ימינה 1">
          <a:extLst>
            <a:ext uri="{FF2B5EF4-FFF2-40B4-BE49-F238E27FC236}">
              <a16:creationId xmlns:a16="http://schemas.microsoft.com/office/drawing/2014/main" id="{888A9BBE-1ED7-4DB0-8F00-CD5B94F2AF97}"/>
            </a:ext>
          </a:extLst>
        </xdr:cNvPr>
        <xdr:cNvSpPr/>
      </xdr:nvSpPr>
      <xdr:spPr>
        <a:xfrm rot="10800000">
          <a:off x="11235909075" y="828675"/>
          <a:ext cx="981075" cy="228600"/>
        </a:xfrm>
        <a:prstGeom prst="righ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400050</xdr:colOff>
      <xdr:row>11</xdr:row>
      <xdr:rowOff>304800</xdr:rowOff>
    </xdr:from>
    <xdr:to>
      <xdr:col>4</xdr:col>
      <xdr:colOff>1381125</xdr:colOff>
      <xdr:row>11</xdr:row>
      <xdr:rowOff>533400</xdr:rowOff>
    </xdr:to>
    <xdr:sp macro="" textlink="">
      <xdr:nvSpPr>
        <xdr:cNvPr id="2" name="חץ: ימינה 1">
          <a:extLst>
            <a:ext uri="{FF2B5EF4-FFF2-40B4-BE49-F238E27FC236}">
              <a16:creationId xmlns:a16="http://schemas.microsoft.com/office/drawing/2014/main" id="{B72D4D1F-B55A-4171-A699-67EC119D1818}"/>
            </a:ext>
          </a:extLst>
        </xdr:cNvPr>
        <xdr:cNvSpPr/>
      </xdr:nvSpPr>
      <xdr:spPr>
        <a:xfrm rot="10800000">
          <a:off x="11236042425" y="723900"/>
          <a:ext cx="981075" cy="228600"/>
        </a:xfrm>
        <a:prstGeom prst="righ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609600</xdr:colOff>
      <xdr:row>11</xdr:row>
      <xdr:rowOff>266700</xdr:rowOff>
    </xdr:from>
    <xdr:to>
      <xdr:col>4</xdr:col>
      <xdr:colOff>828675</xdr:colOff>
      <xdr:row>11</xdr:row>
      <xdr:rowOff>495300</xdr:rowOff>
    </xdr:to>
    <xdr:sp macro="" textlink="">
      <xdr:nvSpPr>
        <xdr:cNvPr id="2" name="חץ: ימינה 1">
          <a:extLst>
            <a:ext uri="{FF2B5EF4-FFF2-40B4-BE49-F238E27FC236}">
              <a16:creationId xmlns:a16="http://schemas.microsoft.com/office/drawing/2014/main" id="{DB82F471-F929-3429-2BEE-1A1445EC53F3}"/>
            </a:ext>
          </a:extLst>
        </xdr:cNvPr>
        <xdr:cNvSpPr/>
      </xdr:nvSpPr>
      <xdr:spPr>
        <a:xfrm rot="10800000">
          <a:off x="11235823350" y="847725"/>
          <a:ext cx="981075" cy="228600"/>
        </a:xfrm>
        <a:prstGeom prst="righ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solidFill>
              <a:srgbClr val="FF0000"/>
            </a:solidFill>
          </a:endParaRPr>
        </a:p>
      </xdr:txBody>
    </xdr:sp>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2E59B-9FD6-4934-BE38-9708759994F5}">
  <dimension ref="A1:F17"/>
  <sheetViews>
    <sheetView rightToLeft="1" workbookViewId="0">
      <selection activeCell="B12" sqref="B12"/>
    </sheetView>
  </sheetViews>
  <sheetFormatPr defaultRowHeight="14.25" x14ac:dyDescent="0.2"/>
  <cols>
    <col min="2" max="2" width="92" style="1" customWidth="1"/>
    <col min="3" max="3" width="9" style="2"/>
    <col min="4" max="4" width="15.25" style="2" bestFit="1" customWidth="1"/>
    <col min="5" max="5" width="12" style="2" bestFit="1" customWidth="1"/>
    <col min="6" max="6" width="17.5" style="2" customWidth="1"/>
  </cols>
  <sheetData>
    <row r="1" spans="1:6" ht="27" customHeight="1" thickBot="1" x14ac:dyDescent="0.25">
      <c r="A1" s="109" t="s">
        <v>219</v>
      </c>
      <c r="B1" s="110"/>
      <c r="C1" s="110"/>
      <c r="D1" s="110"/>
      <c r="E1" s="110"/>
      <c r="F1" s="111"/>
    </row>
    <row r="2" spans="1:6" ht="19.5" customHeight="1" thickBot="1" x14ac:dyDescent="0.25">
      <c r="A2" s="106" t="s">
        <v>196</v>
      </c>
      <c r="B2" s="107" t="s">
        <v>189</v>
      </c>
    </row>
    <row r="3" spans="1:6" ht="15" x14ac:dyDescent="0.25">
      <c r="A3" s="32">
        <v>1</v>
      </c>
      <c r="B3" s="30" t="s">
        <v>190</v>
      </c>
    </row>
    <row r="4" spans="1:6" ht="15" x14ac:dyDescent="0.25">
      <c r="A4" s="33">
        <v>2</v>
      </c>
      <c r="B4" s="31" t="s">
        <v>195</v>
      </c>
    </row>
    <row r="5" spans="1:6" ht="15" x14ac:dyDescent="0.25">
      <c r="A5" s="33">
        <v>3</v>
      </c>
      <c r="B5" s="31" t="s">
        <v>191</v>
      </c>
    </row>
    <row r="6" spans="1:6" ht="15" x14ac:dyDescent="0.25">
      <c r="A6" s="33">
        <v>4</v>
      </c>
      <c r="B6" s="31" t="s">
        <v>192</v>
      </c>
    </row>
    <row r="7" spans="1:6" ht="15" x14ac:dyDescent="0.25">
      <c r="A7" s="33">
        <v>5</v>
      </c>
      <c r="B7" s="31" t="s">
        <v>193</v>
      </c>
    </row>
    <row r="8" spans="1:6" ht="15.75" thickBot="1" x14ac:dyDescent="0.3">
      <c r="A8" s="34">
        <v>6</v>
      </c>
      <c r="B8" s="29" t="s">
        <v>194</v>
      </c>
    </row>
    <row r="9" spans="1:6" ht="15.75" thickBot="1" x14ac:dyDescent="0.3">
      <c r="A9" s="35"/>
      <c r="B9" s="36"/>
    </row>
    <row r="10" spans="1:6" ht="44.25" customHeight="1" thickBot="1" x14ac:dyDescent="0.25">
      <c r="A10" s="112" t="s">
        <v>188</v>
      </c>
      <c r="B10" s="113"/>
      <c r="C10" s="113"/>
      <c r="D10" s="113"/>
      <c r="E10" s="113"/>
      <c r="F10" s="114"/>
    </row>
    <row r="11" spans="1:6" ht="79.5" thickBot="1" x14ac:dyDescent="0.25">
      <c r="A11" s="37" t="s">
        <v>111</v>
      </c>
      <c r="B11" s="37" t="s">
        <v>126</v>
      </c>
      <c r="C11" s="38" t="s">
        <v>1</v>
      </c>
      <c r="D11" s="39" t="s">
        <v>123</v>
      </c>
      <c r="E11" s="39" t="s">
        <v>198</v>
      </c>
      <c r="F11" s="40" t="s">
        <v>124</v>
      </c>
    </row>
    <row r="12" spans="1:6" ht="61.5" thickBot="1" x14ac:dyDescent="0.35">
      <c r="A12" s="24">
        <v>1.01</v>
      </c>
      <c r="B12" s="25" t="s">
        <v>127</v>
      </c>
      <c r="C12" s="26">
        <v>1</v>
      </c>
      <c r="D12" s="27">
        <v>200000</v>
      </c>
      <c r="E12" s="108"/>
      <c r="F12" s="28">
        <f>D12-D12*E12</f>
        <v>200000</v>
      </c>
    </row>
    <row r="13" spans="1:6" ht="24.75" customHeight="1" x14ac:dyDescent="0.2">
      <c r="A13" s="115" t="s">
        <v>197</v>
      </c>
      <c r="B13" s="116"/>
      <c r="C13" s="116"/>
      <c r="D13" s="116"/>
      <c r="E13" s="116"/>
      <c r="F13" s="117">
        <f>SUM(F12)</f>
        <v>200000</v>
      </c>
    </row>
    <row r="14" spans="1:6" ht="18.75" thickBot="1" x14ac:dyDescent="0.3">
      <c r="A14" s="119" t="s">
        <v>187</v>
      </c>
      <c r="B14" s="120"/>
      <c r="C14" s="120"/>
      <c r="D14" s="120"/>
      <c r="E14" s="120"/>
      <c r="F14" s="118"/>
    </row>
    <row r="17" spans="2:2" ht="15.75" x14ac:dyDescent="0.25">
      <c r="B17" s="4"/>
    </row>
  </sheetData>
  <sheetProtection algorithmName="SHA-512" hashValue="jk034KhF94yxKHJqqXqN7Crbnz1gHmG4pokL/ENnOQHrtubWRl8uZPFlA1va9QI9UCINIdNhNO2CGd9TkXvRjA==" saltValue="e2VqF2s0xqTJB/9YAI6fkA==" spinCount="100000" sheet="1" objects="1" scenarios="1"/>
  <mergeCells count="5">
    <mergeCell ref="A1:F1"/>
    <mergeCell ref="A10:F10"/>
    <mergeCell ref="A13:E13"/>
    <mergeCell ref="F13:F14"/>
    <mergeCell ref="A14:E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11CB1-B7D1-485E-A488-A7867E39923D}">
  <dimension ref="A1:I110"/>
  <sheetViews>
    <sheetView rightToLeft="1" workbookViewId="0">
      <selection activeCell="B14" sqref="B14"/>
    </sheetView>
  </sheetViews>
  <sheetFormatPr defaultRowHeight="14.25" x14ac:dyDescent="0.2"/>
  <cols>
    <col min="1" max="1" width="7.875" style="22" customWidth="1"/>
    <col min="2" max="2" width="64.875" style="23" bestFit="1" customWidth="1"/>
    <col min="3" max="3" width="9" style="2"/>
    <col min="5" max="5" width="17.75" bestFit="1" customWidth="1"/>
    <col min="6" max="6" width="14.5" bestFit="1" customWidth="1"/>
    <col min="7" max="7" width="17.75" bestFit="1" customWidth="1"/>
    <col min="8" max="8" width="23.125" customWidth="1"/>
    <col min="9" max="9" width="21.75" customWidth="1"/>
  </cols>
  <sheetData>
    <row r="1" spans="1:9" ht="33.75" customHeight="1" thickBot="1" x14ac:dyDescent="0.25">
      <c r="A1" s="109" t="s">
        <v>219</v>
      </c>
      <c r="B1" s="110"/>
      <c r="C1" s="110"/>
      <c r="D1" s="110"/>
      <c r="E1" s="110"/>
      <c r="F1" s="110"/>
      <c r="G1" s="110"/>
      <c r="H1" s="110"/>
      <c r="I1" s="111"/>
    </row>
    <row r="2" spans="1:9" ht="16.5" thickBot="1" x14ac:dyDescent="0.25">
      <c r="A2" s="106" t="s">
        <v>196</v>
      </c>
      <c r="B2" s="107" t="s">
        <v>189</v>
      </c>
    </row>
    <row r="3" spans="1:9" ht="15" x14ac:dyDescent="0.25">
      <c r="A3" s="32">
        <v>1</v>
      </c>
      <c r="B3" s="30" t="s">
        <v>190</v>
      </c>
    </row>
    <row r="4" spans="1:9" ht="16.5" customHeight="1" x14ac:dyDescent="0.2">
      <c r="A4" s="33">
        <v>2</v>
      </c>
      <c r="B4" s="59" t="s">
        <v>202</v>
      </c>
    </row>
    <row r="5" spans="1:9" ht="15" x14ac:dyDescent="0.25">
      <c r="A5" s="33">
        <v>3</v>
      </c>
      <c r="B5" s="31" t="s">
        <v>191</v>
      </c>
    </row>
    <row r="6" spans="1:9" ht="15" x14ac:dyDescent="0.25">
      <c r="A6" s="33">
        <v>4</v>
      </c>
      <c r="B6" s="31" t="s">
        <v>192</v>
      </c>
    </row>
    <row r="7" spans="1:9" ht="15" x14ac:dyDescent="0.25">
      <c r="A7" s="33">
        <v>5</v>
      </c>
      <c r="B7" s="31" t="s">
        <v>193</v>
      </c>
    </row>
    <row r="8" spans="1:9" ht="15.75" thickBot="1" x14ac:dyDescent="0.3">
      <c r="A8" s="34">
        <v>6</v>
      </c>
      <c r="B8" s="29" t="s">
        <v>194</v>
      </c>
    </row>
    <row r="9" spans="1:9" ht="15" thickBot="1" x14ac:dyDescent="0.25"/>
    <row r="10" spans="1:9" ht="39.75" customHeight="1" thickBot="1" x14ac:dyDescent="0.25">
      <c r="A10" s="121" t="s">
        <v>158</v>
      </c>
      <c r="B10" s="122"/>
      <c r="C10" s="122"/>
      <c r="D10" s="122"/>
      <c r="E10" s="122"/>
      <c r="F10" s="122"/>
      <c r="G10" s="122"/>
      <c r="H10" s="122"/>
      <c r="I10" s="123"/>
    </row>
    <row r="11" spans="1:9" ht="48" customHeight="1" thickBot="1" x14ac:dyDescent="0.25">
      <c r="A11" s="124" t="s">
        <v>153</v>
      </c>
      <c r="B11" s="125"/>
      <c r="C11" s="125"/>
      <c r="D11" s="125"/>
      <c r="E11" s="125"/>
      <c r="F11" s="89"/>
      <c r="G11" s="126"/>
      <c r="H11" s="127"/>
      <c r="I11" s="128"/>
    </row>
    <row r="12" spans="1:9" ht="57.75" customHeight="1" thickBot="1" x14ac:dyDescent="0.25">
      <c r="A12" s="11" t="s">
        <v>111</v>
      </c>
      <c r="B12" s="11" t="s">
        <v>0</v>
      </c>
      <c r="C12" s="12" t="s">
        <v>4</v>
      </c>
      <c r="D12" s="13" t="s">
        <v>1</v>
      </c>
      <c r="E12" s="15" t="s">
        <v>145</v>
      </c>
      <c r="F12" s="10" t="s">
        <v>125</v>
      </c>
      <c r="G12" s="16" t="s">
        <v>124</v>
      </c>
      <c r="H12" s="13" t="s">
        <v>2</v>
      </c>
      <c r="I12" s="14" t="s">
        <v>201</v>
      </c>
    </row>
    <row r="13" spans="1:9" ht="45.75" thickBot="1" x14ac:dyDescent="0.3">
      <c r="A13" s="41">
        <v>2.0099999999999998</v>
      </c>
      <c r="B13" s="42" t="s">
        <v>162</v>
      </c>
      <c r="C13" s="43" t="s">
        <v>5</v>
      </c>
      <c r="D13" s="43">
        <v>1</v>
      </c>
      <c r="E13" s="44">
        <v>42000</v>
      </c>
      <c r="F13" s="45">
        <f>F11</f>
        <v>0</v>
      </c>
      <c r="G13" s="46">
        <f>E13-F13*E13</f>
        <v>42000</v>
      </c>
      <c r="H13" s="93"/>
      <c r="I13" s="94"/>
    </row>
    <row r="14" spans="1:9" ht="45.75" thickBot="1" x14ac:dyDescent="0.3">
      <c r="A14" s="41">
        <v>2.02</v>
      </c>
      <c r="B14" s="42" t="s">
        <v>163</v>
      </c>
      <c r="C14" s="43" t="s">
        <v>5</v>
      </c>
      <c r="D14" s="43">
        <v>1</v>
      </c>
      <c r="E14" s="44">
        <v>32000</v>
      </c>
      <c r="F14" s="45">
        <f>F11</f>
        <v>0</v>
      </c>
      <c r="G14" s="46">
        <f t="shared" ref="G14:G77" si="0">E14-F14*E14</f>
        <v>32000</v>
      </c>
      <c r="H14" s="93"/>
      <c r="I14" s="94"/>
    </row>
    <row r="15" spans="1:9" ht="45.75" thickBot="1" x14ac:dyDescent="0.3">
      <c r="A15" s="41">
        <v>2.0299999999999998</v>
      </c>
      <c r="B15" s="42" t="s">
        <v>164</v>
      </c>
      <c r="C15" s="43" t="s">
        <v>5</v>
      </c>
      <c r="D15" s="43">
        <v>1</v>
      </c>
      <c r="E15" s="44">
        <v>22000</v>
      </c>
      <c r="F15" s="45">
        <f>F11</f>
        <v>0</v>
      </c>
      <c r="G15" s="46">
        <f t="shared" si="0"/>
        <v>22000</v>
      </c>
      <c r="H15" s="93"/>
      <c r="I15" s="94"/>
    </row>
    <row r="16" spans="1:9" ht="45.75" thickBot="1" x14ac:dyDescent="0.3">
      <c r="A16" s="41">
        <v>2.04</v>
      </c>
      <c r="B16" s="42" t="s">
        <v>165</v>
      </c>
      <c r="C16" s="47" t="s">
        <v>5</v>
      </c>
      <c r="D16" s="47">
        <v>1</v>
      </c>
      <c r="E16" s="48">
        <v>15000</v>
      </c>
      <c r="F16" s="49">
        <f>F11</f>
        <v>0</v>
      </c>
      <c r="G16" s="46">
        <f t="shared" si="0"/>
        <v>15000</v>
      </c>
      <c r="H16" s="92"/>
      <c r="I16" s="91"/>
    </row>
    <row r="17" spans="1:9" ht="15.75" thickBot="1" x14ac:dyDescent="0.3">
      <c r="A17" s="41">
        <v>2.0499999999999998</v>
      </c>
      <c r="B17" s="42" t="s">
        <v>167</v>
      </c>
      <c r="C17" s="47" t="s">
        <v>5</v>
      </c>
      <c r="D17" s="47">
        <v>1</v>
      </c>
      <c r="E17" s="48">
        <v>9000</v>
      </c>
      <c r="F17" s="49">
        <f>F11</f>
        <v>0</v>
      </c>
      <c r="G17" s="46">
        <f t="shared" si="0"/>
        <v>9000</v>
      </c>
      <c r="H17" s="92"/>
      <c r="I17" s="91"/>
    </row>
    <row r="18" spans="1:9" ht="45.75" thickBot="1" x14ac:dyDescent="0.3">
      <c r="A18" s="41">
        <v>2.06</v>
      </c>
      <c r="B18" s="42" t="s">
        <v>166</v>
      </c>
      <c r="C18" s="47" t="s">
        <v>5</v>
      </c>
      <c r="D18" s="47">
        <v>1</v>
      </c>
      <c r="E18" s="48">
        <v>13000</v>
      </c>
      <c r="F18" s="45">
        <f t="shared" ref="F18:F26" si="1">F15</f>
        <v>0</v>
      </c>
      <c r="G18" s="46">
        <f t="shared" si="0"/>
        <v>13000</v>
      </c>
      <c r="H18" s="92"/>
      <c r="I18" s="91"/>
    </row>
    <row r="19" spans="1:9" ht="15.75" thickBot="1" x14ac:dyDescent="0.3">
      <c r="A19" s="41">
        <v>2.0699999999999998</v>
      </c>
      <c r="B19" s="42" t="s">
        <v>168</v>
      </c>
      <c r="C19" s="47" t="s">
        <v>5</v>
      </c>
      <c r="D19" s="47">
        <v>1</v>
      </c>
      <c r="E19" s="48">
        <v>7000</v>
      </c>
      <c r="F19" s="45">
        <f t="shared" si="1"/>
        <v>0</v>
      </c>
      <c r="G19" s="46">
        <f t="shared" si="0"/>
        <v>7000</v>
      </c>
      <c r="H19" s="92"/>
      <c r="I19" s="91"/>
    </row>
    <row r="20" spans="1:9" ht="45.75" thickBot="1" x14ac:dyDescent="0.3">
      <c r="A20" s="41">
        <v>2.08</v>
      </c>
      <c r="B20" s="42" t="s">
        <v>169</v>
      </c>
      <c r="C20" s="47" t="s">
        <v>5</v>
      </c>
      <c r="D20" s="47">
        <v>1</v>
      </c>
      <c r="E20" s="48">
        <v>3200</v>
      </c>
      <c r="F20" s="45">
        <f t="shared" si="1"/>
        <v>0</v>
      </c>
      <c r="G20" s="46">
        <f t="shared" si="0"/>
        <v>3200</v>
      </c>
      <c r="H20" s="92"/>
      <c r="I20" s="91"/>
    </row>
    <row r="21" spans="1:9" ht="45.75" thickBot="1" x14ac:dyDescent="0.3">
      <c r="A21" s="41">
        <v>2.09</v>
      </c>
      <c r="B21" s="42" t="s">
        <v>170</v>
      </c>
      <c r="C21" s="47" t="s">
        <v>5</v>
      </c>
      <c r="D21" s="47">
        <v>1</v>
      </c>
      <c r="E21" s="48">
        <v>3600</v>
      </c>
      <c r="F21" s="45">
        <f t="shared" si="1"/>
        <v>0</v>
      </c>
      <c r="G21" s="46">
        <f t="shared" si="0"/>
        <v>3600</v>
      </c>
      <c r="H21" s="92"/>
      <c r="I21" s="91"/>
    </row>
    <row r="22" spans="1:9" ht="35.25" customHeight="1" thickBot="1" x14ac:dyDescent="0.3">
      <c r="A22" s="41">
        <v>2.1</v>
      </c>
      <c r="B22" s="42" t="s">
        <v>6</v>
      </c>
      <c r="C22" s="47" t="s">
        <v>5</v>
      </c>
      <c r="D22" s="47">
        <v>1</v>
      </c>
      <c r="E22" s="48">
        <v>12000</v>
      </c>
      <c r="F22" s="45">
        <f t="shared" si="1"/>
        <v>0</v>
      </c>
      <c r="G22" s="46">
        <f t="shared" si="0"/>
        <v>12000</v>
      </c>
      <c r="H22" s="92"/>
      <c r="I22" s="91"/>
    </row>
    <row r="23" spans="1:9" ht="45.75" thickBot="1" x14ac:dyDescent="0.3">
      <c r="A23" s="41">
        <v>2.11</v>
      </c>
      <c r="B23" s="42" t="s">
        <v>171</v>
      </c>
      <c r="C23" s="47" t="s">
        <v>5</v>
      </c>
      <c r="D23" s="47">
        <v>1</v>
      </c>
      <c r="E23" s="48">
        <v>600</v>
      </c>
      <c r="F23" s="45">
        <f t="shared" si="1"/>
        <v>0</v>
      </c>
      <c r="G23" s="46">
        <f t="shared" si="0"/>
        <v>600</v>
      </c>
      <c r="H23" s="92"/>
      <c r="I23" s="91"/>
    </row>
    <row r="24" spans="1:9" ht="30.75" thickBot="1" x14ac:dyDescent="0.3">
      <c r="A24" s="41">
        <v>2.12</v>
      </c>
      <c r="B24" s="42" t="s">
        <v>160</v>
      </c>
      <c r="C24" s="47" t="s">
        <v>5</v>
      </c>
      <c r="D24" s="47">
        <v>1</v>
      </c>
      <c r="E24" s="48">
        <v>4500</v>
      </c>
      <c r="F24" s="45">
        <f t="shared" si="1"/>
        <v>0</v>
      </c>
      <c r="G24" s="46">
        <f t="shared" si="0"/>
        <v>4500</v>
      </c>
      <c r="H24" s="92"/>
      <c r="I24" s="91"/>
    </row>
    <row r="25" spans="1:9" ht="60.75" thickBot="1" x14ac:dyDescent="0.3">
      <c r="A25" s="41">
        <v>2.13</v>
      </c>
      <c r="B25" s="42" t="s">
        <v>172</v>
      </c>
      <c r="C25" s="47" t="s">
        <v>5</v>
      </c>
      <c r="D25" s="47">
        <v>1</v>
      </c>
      <c r="E25" s="48">
        <v>1750</v>
      </c>
      <c r="F25" s="45">
        <f t="shared" si="1"/>
        <v>0</v>
      </c>
      <c r="G25" s="46">
        <f t="shared" si="0"/>
        <v>1750</v>
      </c>
      <c r="H25" s="92"/>
      <c r="I25" s="91"/>
    </row>
    <row r="26" spans="1:9" ht="75.75" thickBot="1" x14ac:dyDescent="0.3">
      <c r="A26" s="41">
        <v>2.14</v>
      </c>
      <c r="B26" s="42" t="s">
        <v>173</v>
      </c>
      <c r="C26" s="47" t="s">
        <v>5</v>
      </c>
      <c r="D26" s="47">
        <v>1</v>
      </c>
      <c r="E26" s="48">
        <v>2500</v>
      </c>
      <c r="F26" s="45">
        <f t="shared" si="1"/>
        <v>0</v>
      </c>
      <c r="G26" s="46">
        <f t="shared" si="0"/>
        <v>2500</v>
      </c>
      <c r="H26" s="92"/>
      <c r="I26" s="91"/>
    </row>
    <row r="27" spans="1:9" ht="60.75" thickBot="1" x14ac:dyDescent="0.3">
      <c r="A27" s="41">
        <v>2.15</v>
      </c>
      <c r="B27" s="42" t="s">
        <v>179</v>
      </c>
      <c r="C27" s="47" t="s">
        <v>5</v>
      </c>
      <c r="D27" s="47">
        <v>1</v>
      </c>
      <c r="E27" s="48">
        <v>1750</v>
      </c>
      <c r="F27" s="45">
        <f>F24</f>
        <v>0</v>
      </c>
      <c r="G27" s="46">
        <f t="shared" si="0"/>
        <v>1750</v>
      </c>
      <c r="H27" s="92"/>
      <c r="I27" s="91"/>
    </row>
    <row r="28" spans="1:9" ht="90.75" thickBot="1" x14ac:dyDescent="0.3">
      <c r="A28" s="41">
        <v>2.16</v>
      </c>
      <c r="B28" s="42" t="s">
        <v>181</v>
      </c>
      <c r="C28" s="47" t="s">
        <v>5</v>
      </c>
      <c r="D28" s="47">
        <v>1</v>
      </c>
      <c r="E28" s="48">
        <v>5600</v>
      </c>
      <c r="F28" s="45">
        <f>F25</f>
        <v>0</v>
      </c>
      <c r="G28" s="46">
        <f t="shared" si="0"/>
        <v>5600</v>
      </c>
      <c r="H28" s="92"/>
      <c r="I28" s="91"/>
    </row>
    <row r="29" spans="1:9" ht="90.75" thickBot="1" x14ac:dyDescent="0.3">
      <c r="A29" s="41">
        <v>2.17</v>
      </c>
      <c r="B29" s="42" t="s">
        <v>180</v>
      </c>
      <c r="C29" s="47" t="s">
        <v>5</v>
      </c>
      <c r="D29" s="47">
        <v>1</v>
      </c>
      <c r="E29" s="48">
        <v>3600</v>
      </c>
      <c r="F29" s="45">
        <f t="shared" ref="F29:F92" si="2">F26</f>
        <v>0</v>
      </c>
      <c r="G29" s="46">
        <f t="shared" si="0"/>
        <v>3600</v>
      </c>
      <c r="H29" s="92"/>
      <c r="I29" s="91"/>
    </row>
    <row r="30" spans="1:9" ht="75.75" thickBot="1" x14ac:dyDescent="0.3">
      <c r="A30" s="41">
        <v>2.1800000000000002</v>
      </c>
      <c r="B30" s="42" t="s">
        <v>182</v>
      </c>
      <c r="C30" s="47" t="s">
        <v>56</v>
      </c>
      <c r="D30" s="47">
        <v>1</v>
      </c>
      <c r="E30" s="48">
        <v>4800</v>
      </c>
      <c r="F30" s="45">
        <f t="shared" si="2"/>
        <v>0</v>
      </c>
      <c r="G30" s="46">
        <f t="shared" si="0"/>
        <v>4800</v>
      </c>
      <c r="H30" s="92"/>
      <c r="I30" s="91"/>
    </row>
    <row r="31" spans="1:9" ht="90.75" thickBot="1" x14ac:dyDescent="0.3">
      <c r="A31" s="41">
        <v>2.19</v>
      </c>
      <c r="B31" s="42" t="s">
        <v>174</v>
      </c>
      <c r="C31" s="47" t="s">
        <v>56</v>
      </c>
      <c r="D31" s="47">
        <v>1</v>
      </c>
      <c r="E31" s="48">
        <v>3000</v>
      </c>
      <c r="F31" s="45">
        <f t="shared" si="2"/>
        <v>0</v>
      </c>
      <c r="G31" s="46">
        <f t="shared" si="0"/>
        <v>3000</v>
      </c>
      <c r="H31" s="92"/>
      <c r="I31" s="91"/>
    </row>
    <row r="32" spans="1:9" ht="90.75" thickBot="1" x14ac:dyDescent="0.3">
      <c r="A32" s="41">
        <v>2.2000000000000002</v>
      </c>
      <c r="B32" s="42" t="s">
        <v>175</v>
      </c>
      <c r="C32" s="47" t="s">
        <v>56</v>
      </c>
      <c r="D32" s="47">
        <v>1</v>
      </c>
      <c r="E32" s="48">
        <v>3200</v>
      </c>
      <c r="F32" s="45">
        <f t="shared" si="2"/>
        <v>0</v>
      </c>
      <c r="G32" s="46">
        <f t="shared" si="0"/>
        <v>3200</v>
      </c>
      <c r="H32" s="92"/>
      <c r="I32" s="91"/>
    </row>
    <row r="33" spans="1:9" ht="18.75" customHeight="1" thickBot="1" x14ac:dyDescent="0.3">
      <c r="A33" s="41">
        <v>2.21</v>
      </c>
      <c r="B33" s="42" t="s">
        <v>75</v>
      </c>
      <c r="C33" s="47" t="s">
        <v>5</v>
      </c>
      <c r="D33" s="47">
        <v>1</v>
      </c>
      <c r="E33" s="48">
        <v>1400</v>
      </c>
      <c r="F33" s="45">
        <f t="shared" si="2"/>
        <v>0</v>
      </c>
      <c r="G33" s="46">
        <f t="shared" si="0"/>
        <v>1400</v>
      </c>
      <c r="H33" s="92"/>
      <c r="I33" s="91"/>
    </row>
    <row r="34" spans="1:9" ht="21.75" customHeight="1" thickBot="1" x14ac:dyDescent="0.3">
      <c r="A34" s="41">
        <v>2.2200000000000002</v>
      </c>
      <c r="B34" s="42" t="s">
        <v>74</v>
      </c>
      <c r="C34" s="47" t="s">
        <v>5</v>
      </c>
      <c r="D34" s="47">
        <v>1</v>
      </c>
      <c r="E34" s="48">
        <v>1200</v>
      </c>
      <c r="F34" s="45">
        <f t="shared" si="2"/>
        <v>0</v>
      </c>
      <c r="G34" s="46">
        <f t="shared" si="0"/>
        <v>1200</v>
      </c>
      <c r="H34" s="92"/>
      <c r="I34" s="91"/>
    </row>
    <row r="35" spans="1:9" ht="45.75" thickBot="1" x14ac:dyDescent="0.3">
      <c r="A35" s="41">
        <v>2.23</v>
      </c>
      <c r="B35" s="42" t="s">
        <v>177</v>
      </c>
      <c r="C35" s="47" t="s">
        <v>5</v>
      </c>
      <c r="D35" s="47">
        <v>1</v>
      </c>
      <c r="E35" s="48">
        <v>6400</v>
      </c>
      <c r="F35" s="45">
        <f t="shared" si="2"/>
        <v>0</v>
      </c>
      <c r="G35" s="46">
        <f t="shared" si="0"/>
        <v>6400</v>
      </c>
      <c r="H35" s="92"/>
      <c r="I35" s="91"/>
    </row>
    <row r="36" spans="1:9" ht="45.75" thickBot="1" x14ac:dyDescent="0.3">
      <c r="A36" s="41">
        <v>2.2400000000000002</v>
      </c>
      <c r="B36" s="42" t="s">
        <v>176</v>
      </c>
      <c r="C36" s="47" t="s">
        <v>5</v>
      </c>
      <c r="D36" s="47">
        <v>1</v>
      </c>
      <c r="E36" s="48">
        <v>4600</v>
      </c>
      <c r="F36" s="45">
        <f t="shared" si="2"/>
        <v>0</v>
      </c>
      <c r="G36" s="46">
        <f t="shared" si="0"/>
        <v>4600</v>
      </c>
      <c r="H36" s="92"/>
      <c r="I36" s="91"/>
    </row>
    <row r="37" spans="1:9" ht="45.75" thickBot="1" x14ac:dyDescent="0.3">
      <c r="A37" s="41">
        <v>2.2500000000000102</v>
      </c>
      <c r="B37" s="42" t="s">
        <v>178</v>
      </c>
      <c r="C37" s="47" t="s">
        <v>5</v>
      </c>
      <c r="D37" s="47">
        <v>1</v>
      </c>
      <c r="E37" s="48">
        <v>1800</v>
      </c>
      <c r="F37" s="45">
        <f t="shared" si="2"/>
        <v>0</v>
      </c>
      <c r="G37" s="46">
        <f t="shared" si="0"/>
        <v>1800</v>
      </c>
      <c r="H37" s="92"/>
      <c r="I37" s="91"/>
    </row>
    <row r="38" spans="1:9" ht="48" customHeight="1" thickBot="1" x14ac:dyDescent="0.3">
      <c r="A38" s="41">
        <v>2.26000000000001</v>
      </c>
      <c r="B38" s="42" t="s">
        <v>7</v>
      </c>
      <c r="C38" s="47" t="s">
        <v>5</v>
      </c>
      <c r="D38" s="47">
        <v>1</v>
      </c>
      <c r="E38" s="48">
        <v>1400</v>
      </c>
      <c r="F38" s="45">
        <f t="shared" si="2"/>
        <v>0</v>
      </c>
      <c r="G38" s="46">
        <f t="shared" si="0"/>
        <v>1400</v>
      </c>
      <c r="H38" s="92"/>
      <c r="I38" s="91"/>
    </row>
    <row r="39" spans="1:9" ht="45.75" thickBot="1" x14ac:dyDescent="0.3">
      <c r="A39" s="41">
        <v>2.2700000000000098</v>
      </c>
      <c r="B39" s="42" t="s">
        <v>8</v>
      </c>
      <c r="C39" s="47" t="s">
        <v>5</v>
      </c>
      <c r="D39" s="47">
        <v>1</v>
      </c>
      <c r="E39" s="50">
        <v>900</v>
      </c>
      <c r="F39" s="45">
        <f t="shared" si="2"/>
        <v>0</v>
      </c>
      <c r="G39" s="46">
        <f t="shared" si="0"/>
        <v>900</v>
      </c>
      <c r="H39" s="90"/>
      <c r="I39" s="91"/>
    </row>
    <row r="40" spans="1:9" ht="45.75" thickBot="1" x14ac:dyDescent="0.3">
      <c r="A40" s="41">
        <v>2.28000000000001</v>
      </c>
      <c r="B40" s="42" t="s">
        <v>183</v>
      </c>
      <c r="C40" s="47" t="s">
        <v>5</v>
      </c>
      <c r="D40" s="47">
        <v>1</v>
      </c>
      <c r="E40" s="50">
        <v>7800</v>
      </c>
      <c r="F40" s="45">
        <f t="shared" si="2"/>
        <v>0</v>
      </c>
      <c r="G40" s="46">
        <f t="shared" si="0"/>
        <v>7800</v>
      </c>
      <c r="H40" s="90"/>
      <c r="I40" s="91"/>
    </row>
    <row r="41" spans="1:9" ht="15.75" thickBot="1" x14ac:dyDescent="0.3">
      <c r="A41" s="41">
        <v>2.2900000000000098</v>
      </c>
      <c r="B41" s="42" t="s">
        <v>9</v>
      </c>
      <c r="C41" s="47" t="s">
        <v>5</v>
      </c>
      <c r="D41" s="47">
        <v>1</v>
      </c>
      <c r="E41" s="48">
        <v>550</v>
      </c>
      <c r="F41" s="45">
        <f t="shared" si="2"/>
        <v>0</v>
      </c>
      <c r="G41" s="46">
        <f t="shared" si="0"/>
        <v>550</v>
      </c>
      <c r="H41" s="92"/>
      <c r="I41" s="91"/>
    </row>
    <row r="42" spans="1:9" ht="15.75" thickBot="1" x14ac:dyDescent="0.3">
      <c r="A42" s="41">
        <v>2.30000000000001</v>
      </c>
      <c r="B42" s="42" t="s">
        <v>10</v>
      </c>
      <c r="C42" s="47" t="s">
        <v>5</v>
      </c>
      <c r="D42" s="47">
        <v>1</v>
      </c>
      <c r="E42" s="48">
        <v>700</v>
      </c>
      <c r="F42" s="45">
        <f t="shared" si="2"/>
        <v>0</v>
      </c>
      <c r="G42" s="46">
        <f t="shared" si="0"/>
        <v>700</v>
      </c>
      <c r="H42" s="92"/>
      <c r="I42" s="91"/>
    </row>
    <row r="43" spans="1:9" ht="45.75" thickBot="1" x14ac:dyDescent="0.3">
      <c r="A43" s="41">
        <v>2.3100000000000098</v>
      </c>
      <c r="B43" s="42" t="s">
        <v>11</v>
      </c>
      <c r="C43" s="47" t="s">
        <v>5</v>
      </c>
      <c r="D43" s="47">
        <v>1</v>
      </c>
      <c r="E43" s="48">
        <v>650</v>
      </c>
      <c r="F43" s="45">
        <f t="shared" si="2"/>
        <v>0</v>
      </c>
      <c r="G43" s="46">
        <f t="shared" si="0"/>
        <v>650</v>
      </c>
      <c r="H43" s="92"/>
      <c r="I43" s="91"/>
    </row>
    <row r="44" spans="1:9" ht="45.75" thickBot="1" x14ac:dyDescent="0.3">
      <c r="A44" s="41">
        <v>2.3200000000000101</v>
      </c>
      <c r="B44" s="42" t="s">
        <v>112</v>
      </c>
      <c r="C44" s="47" t="s">
        <v>5</v>
      </c>
      <c r="D44" s="47">
        <v>1</v>
      </c>
      <c r="E44" s="48">
        <v>800</v>
      </c>
      <c r="F44" s="45">
        <f t="shared" si="2"/>
        <v>0</v>
      </c>
      <c r="G44" s="46">
        <f t="shared" si="0"/>
        <v>800</v>
      </c>
      <c r="H44" s="92"/>
      <c r="I44" s="91"/>
    </row>
    <row r="45" spans="1:9" ht="30.75" thickBot="1" x14ac:dyDescent="0.3">
      <c r="A45" s="41">
        <v>2.3300000000000098</v>
      </c>
      <c r="B45" s="42" t="s">
        <v>12</v>
      </c>
      <c r="C45" s="47" t="s">
        <v>5</v>
      </c>
      <c r="D45" s="47">
        <v>1</v>
      </c>
      <c r="E45" s="48">
        <v>1400</v>
      </c>
      <c r="F45" s="45">
        <f t="shared" si="2"/>
        <v>0</v>
      </c>
      <c r="G45" s="46">
        <f t="shared" si="0"/>
        <v>1400</v>
      </c>
      <c r="H45" s="92"/>
      <c r="I45" s="91"/>
    </row>
    <row r="46" spans="1:9" ht="30.75" thickBot="1" x14ac:dyDescent="0.3">
      <c r="A46" s="41">
        <v>2.3400000000000101</v>
      </c>
      <c r="B46" s="42" t="s">
        <v>115</v>
      </c>
      <c r="C46" s="47" t="s">
        <v>5</v>
      </c>
      <c r="D46" s="47">
        <v>1</v>
      </c>
      <c r="E46" s="48">
        <v>3500</v>
      </c>
      <c r="F46" s="45">
        <f t="shared" si="2"/>
        <v>0</v>
      </c>
      <c r="G46" s="46">
        <f t="shared" si="0"/>
        <v>3500</v>
      </c>
      <c r="H46" s="92"/>
      <c r="I46" s="91"/>
    </row>
    <row r="47" spans="1:9" ht="30.75" thickBot="1" x14ac:dyDescent="0.3">
      <c r="A47" s="41">
        <v>2.3500000000000099</v>
      </c>
      <c r="B47" s="42" t="s">
        <v>114</v>
      </c>
      <c r="C47" s="47" t="s">
        <v>5</v>
      </c>
      <c r="D47" s="47">
        <v>1</v>
      </c>
      <c r="E47" s="48">
        <v>5000</v>
      </c>
      <c r="F47" s="45">
        <f t="shared" si="2"/>
        <v>0</v>
      </c>
      <c r="G47" s="46">
        <f t="shared" si="0"/>
        <v>5000</v>
      </c>
      <c r="H47" s="92"/>
      <c r="I47" s="91"/>
    </row>
    <row r="48" spans="1:9" ht="30.75" thickBot="1" x14ac:dyDescent="0.3">
      <c r="A48" s="41">
        <v>2.3600000000000101</v>
      </c>
      <c r="B48" s="42" t="s">
        <v>113</v>
      </c>
      <c r="C48" s="47" t="s">
        <v>5</v>
      </c>
      <c r="D48" s="47">
        <v>1</v>
      </c>
      <c r="E48" s="48">
        <v>6500</v>
      </c>
      <c r="F48" s="45">
        <f t="shared" si="2"/>
        <v>0</v>
      </c>
      <c r="G48" s="46">
        <f t="shared" si="0"/>
        <v>6500</v>
      </c>
      <c r="H48" s="92"/>
      <c r="I48" s="91"/>
    </row>
    <row r="49" spans="1:9" ht="30.75" thickBot="1" x14ac:dyDescent="0.3">
      <c r="A49" s="41">
        <v>2.3700000000000099</v>
      </c>
      <c r="B49" s="42" t="s">
        <v>116</v>
      </c>
      <c r="C49" s="47" t="s">
        <v>5</v>
      </c>
      <c r="D49" s="47">
        <v>1</v>
      </c>
      <c r="E49" s="48">
        <v>8000</v>
      </c>
      <c r="F49" s="45">
        <f t="shared" si="2"/>
        <v>0</v>
      </c>
      <c r="G49" s="46">
        <f t="shared" si="0"/>
        <v>8000</v>
      </c>
      <c r="H49" s="92"/>
      <c r="I49" s="91"/>
    </row>
    <row r="50" spans="1:9" ht="15.75" thickBot="1" x14ac:dyDescent="0.3">
      <c r="A50" s="41">
        <v>2.3800000000000101</v>
      </c>
      <c r="B50" s="42" t="s">
        <v>13</v>
      </c>
      <c r="C50" s="47" t="s">
        <v>5</v>
      </c>
      <c r="D50" s="47">
        <v>1</v>
      </c>
      <c r="E50" s="48">
        <v>5200</v>
      </c>
      <c r="F50" s="45">
        <f t="shared" si="2"/>
        <v>0</v>
      </c>
      <c r="G50" s="46">
        <f t="shared" si="0"/>
        <v>5200</v>
      </c>
      <c r="H50" s="92"/>
      <c r="I50" s="91"/>
    </row>
    <row r="51" spans="1:9" ht="15.75" thickBot="1" x14ac:dyDescent="0.3">
      <c r="A51" s="41">
        <v>2.3900000000000099</v>
      </c>
      <c r="B51" s="42" t="s">
        <v>86</v>
      </c>
      <c r="C51" s="47"/>
      <c r="D51" s="47">
        <v>1</v>
      </c>
      <c r="E51" s="48">
        <v>3000</v>
      </c>
      <c r="F51" s="45">
        <f t="shared" si="2"/>
        <v>0</v>
      </c>
      <c r="G51" s="46">
        <f t="shared" si="0"/>
        <v>3000</v>
      </c>
      <c r="H51" s="92"/>
      <c r="I51" s="91"/>
    </row>
    <row r="52" spans="1:9" ht="15.75" thickBot="1" x14ac:dyDescent="0.3">
      <c r="A52" s="41">
        <v>2.4000000000000101</v>
      </c>
      <c r="B52" s="42" t="s">
        <v>87</v>
      </c>
      <c r="C52" s="47"/>
      <c r="D52" s="47">
        <v>1</v>
      </c>
      <c r="E52" s="48">
        <v>2000</v>
      </c>
      <c r="F52" s="45">
        <f t="shared" si="2"/>
        <v>0</v>
      </c>
      <c r="G52" s="46">
        <f t="shared" si="0"/>
        <v>2000</v>
      </c>
      <c r="H52" s="92"/>
      <c r="I52" s="91"/>
    </row>
    <row r="53" spans="1:9" ht="15.75" thickBot="1" x14ac:dyDescent="0.3">
      <c r="A53" s="41">
        <v>2.4100000000000099</v>
      </c>
      <c r="B53" s="42" t="s">
        <v>14</v>
      </c>
      <c r="C53" s="47" t="s">
        <v>5</v>
      </c>
      <c r="D53" s="47">
        <v>1</v>
      </c>
      <c r="E53" s="48">
        <v>1400</v>
      </c>
      <c r="F53" s="45">
        <f t="shared" si="2"/>
        <v>0</v>
      </c>
      <c r="G53" s="46">
        <f t="shared" si="0"/>
        <v>1400</v>
      </c>
      <c r="H53" s="92"/>
      <c r="I53" s="91"/>
    </row>
    <row r="54" spans="1:9" ht="15.75" thickBot="1" x14ac:dyDescent="0.3">
      <c r="A54" s="41">
        <v>2.4200000000000101</v>
      </c>
      <c r="B54" s="42" t="s">
        <v>15</v>
      </c>
      <c r="C54" s="47" t="s">
        <v>5</v>
      </c>
      <c r="D54" s="47">
        <v>1</v>
      </c>
      <c r="E54" s="50">
        <v>1200</v>
      </c>
      <c r="F54" s="45">
        <f t="shared" si="2"/>
        <v>0</v>
      </c>
      <c r="G54" s="46">
        <f t="shared" si="0"/>
        <v>1200</v>
      </c>
      <c r="H54" s="90"/>
      <c r="I54" s="91"/>
    </row>
    <row r="55" spans="1:9" ht="60.75" thickBot="1" x14ac:dyDescent="0.3">
      <c r="A55" s="41">
        <v>2.4300000000000099</v>
      </c>
      <c r="B55" s="42" t="s">
        <v>16</v>
      </c>
      <c r="C55" s="47" t="s">
        <v>5</v>
      </c>
      <c r="D55" s="47">
        <v>1</v>
      </c>
      <c r="E55" s="48">
        <v>2200</v>
      </c>
      <c r="F55" s="45">
        <f t="shared" si="2"/>
        <v>0</v>
      </c>
      <c r="G55" s="46">
        <f t="shared" si="0"/>
        <v>2200</v>
      </c>
      <c r="H55" s="90"/>
      <c r="I55" s="91"/>
    </row>
    <row r="56" spans="1:9" ht="60.75" thickBot="1" x14ac:dyDescent="0.3">
      <c r="A56" s="41">
        <v>2.4400000000000102</v>
      </c>
      <c r="B56" s="42" t="s">
        <v>117</v>
      </c>
      <c r="C56" s="47" t="s">
        <v>5</v>
      </c>
      <c r="D56" s="47">
        <v>1</v>
      </c>
      <c r="E56" s="48">
        <v>1400</v>
      </c>
      <c r="F56" s="45">
        <f t="shared" si="2"/>
        <v>0</v>
      </c>
      <c r="G56" s="46">
        <f t="shared" si="0"/>
        <v>1400</v>
      </c>
      <c r="H56" s="90"/>
      <c r="I56" s="91"/>
    </row>
    <row r="57" spans="1:9" ht="45.75" thickBot="1" x14ac:dyDescent="0.3">
      <c r="A57" s="41">
        <v>2.4500000000000099</v>
      </c>
      <c r="B57" s="51" t="s">
        <v>159</v>
      </c>
      <c r="C57" s="47" t="s">
        <v>56</v>
      </c>
      <c r="D57" s="47">
        <v>1</v>
      </c>
      <c r="E57" s="48">
        <v>2000</v>
      </c>
      <c r="F57" s="45">
        <f t="shared" si="2"/>
        <v>0</v>
      </c>
      <c r="G57" s="46">
        <f t="shared" si="0"/>
        <v>2000</v>
      </c>
      <c r="H57" s="90"/>
      <c r="I57" s="91"/>
    </row>
    <row r="58" spans="1:9" ht="30.75" thickBot="1" x14ac:dyDescent="0.3">
      <c r="A58" s="41">
        <v>2.4600000000000102</v>
      </c>
      <c r="B58" s="42" t="s">
        <v>17</v>
      </c>
      <c r="C58" s="47" t="s">
        <v>5</v>
      </c>
      <c r="D58" s="47">
        <v>1</v>
      </c>
      <c r="E58" s="48">
        <v>4500</v>
      </c>
      <c r="F58" s="45">
        <f t="shared" si="2"/>
        <v>0</v>
      </c>
      <c r="G58" s="46">
        <f t="shared" si="0"/>
        <v>4500</v>
      </c>
      <c r="H58" s="92"/>
      <c r="I58" s="91"/>
    </row>
    <row r="59" spans="1:9" ht="30.75" thickBot="1" x14ac:dyDescent="0.3">
      <c r="A59" s="41">
        <v>2.47000000000001</v>
      </c>
      <c r="B59" s="42" t="s">
        <v>18</v>
      </c>
      <c r="C59" s="47" t="s">
        <v>5</v>
      </c>
      <c r="D59" s="47">
        <v>1</v>
      </c>
      <c r="E59" s="48">
        <v>3600</v>
      </c>
      <c r="F59" s="45">
        <f t="shared" si="2"/>
        <v>0</v>
      </c>
      <c r="G59" s="46">
        <f t="shared" si="0"/>
        <v>3600</v>
      </c>
      <c r="H59" s="92"/>
      <c r="I59" s="91"/>
    </row>
    <row r="60" spans="1:9" ht="30.75" thickBot="1" x14ac:dyDescent="0.3">
      <c r="A60" s="41">
        <v>2.4800000000000102</v>
      </c>
      <c r="B60" s="42" t="s">
        <v>19</v>
      </c>
      <c r="C60" s="47" t="s">
        <v>5</v>
      </c>
      <c r="D60" s="47">
        <v>1</v>
      </c>
      <c r="E60" s="48">
        <v>4800</v>
      </c>
      <c r="F60" s="45">
        <f t="shared" si="2"/>
        <v>0</v>
      </c>
      <c r="G60" s="46">
        <f t="shared" si="0"/>
        <v>4800</v>
      </c>
      <c r="H60" s="92"/>
      <c r="I60" s="91"/>
    </row>
    <row r="61" spans="1:9" ht="30.75" thickBot="1" x14ac:dyDescent="0.3">
      <c r="A61" s="41">
        <v>2.49000000000001</v>
      </c>
      <c r="B61" s="42" t="s">
        <v>20</v>
      </c>
      <c r="C61" s="47" t="s">
        <v>5</v>
      </c>
      <c r="D61" s="47">
        <v>1</v>
      </c>
      <c r="E61" s="48">
        <v>6500</v>
      </c>
      <c r="F61" s="45">
        <f t="shared" si="2"/>
        <v>0</v>
      </c>
      <c r="G61" s="46">
        <f t="shared" si="0"/>
        <v>6500</v>
      </c>
      <c r="H61" s="92"/>
      <c r="I61" s="91"/>
    </row>
    <row r="62" spans="1:9" ht="30.75" thickBot="1" x14ac:dyDescent="0.3">
      <c r="A62" s="41">
        <v>2.5000000000000102</v>
      </c>
      <c r="B62" s="42" t="s">
        <v>21</v>
      </c>
      <c r="C62" s="47" t="s">
        <v>5</v>
      </c>
      <c r="D62" s="47">
        <v>1</v>
      </c>
      <c r="E62" s="48">
        <v>3800</v>
      </c>
      <c r="F62" s="45">
        <f t="shared" si="2"/>
        <v>0</v>
      </c>
      <c r="G62" s="46">
        <f t="shared" si="0"/>
        <v>3800</v>
      </c>
      <c r="H62" s="92"/>
      <c r="I62" s="91"/>
    </row>
    <row r="63" spans="1:9" ht="30.75" thickBot="1" x14ac:dyDescent="0.3">
      <c r="A63" s="41">
        <v>2.51000000000001</v>
      </c>
      <c r="B63" s="42" t="s">
        <v>22</v>
      </c>
      <c r="C63" s="47" t="s">
        <v>5</v>
      </c>
      <c r="D63" s="47">
        <v>1</v>
      </c>
      <c r="E63" s="48">
        <v>1650</v>
      </c>
      <c r="F63" s="45">
        <f t="shared" si="2"/>
        <v>0</v>
      </c>
      <c r="G63" s="46">
        <f t="shared" si="0"/>
        <v>1650</v>
      </c>
      <c r="H63" s="92"/>
      <c r="I63" s="91"/>
    </row>
    <row r="64" spans="1:9" ht="30.75" thickBot="1" x14ac:dyDescent="0.3">
      <c r="A64" s="41">
        <v>2.5200000000000098</v>
      </c>
      <c r="B64" s="42" t="s">
        <v>23</v>
      </c>
      <c r="C64" s="47" t="s">
        <v>5</v>
      </c>
      <c r="D64" s="47">
        <v>1</v>
      </c>
      <c r="E64" s="48">
        <v>1200</v>
      </c>
      <c r="F64" s="45">
        <f t="shared" si="2"/>
        <v>0</v>
      </c>
      <c r="G64" s="46">
        <f t="shared" si="0"/>
        <v>1200</v>
      </c>
      <c r="H64" s="92"/>
      <c r="I64" s="91"/>
    </row>
    <row r="65" spans="1:9" ht="30.75" thickBot="1" x14ac:dyDescent="0.3">
      <c r="A65" s="41">
        <v>2.53000000000001</v>
      </c>
      <c r="B65" s="42" t="s">
        <v>119</v>
      </c>
      <c r="C65" s="47" t="s">
        <v>24</v>
      </c>
      <c r="D65" s="47">
        <v>1</v>
      </c>
      <c r="E65" s="48">
        <v>24</v>
      </c>
      <c r="F65" s="45">
        <f t="shared" si="2"/>
        <v>0</v>
      </c>
      <c r="G65" s="46">
        <f t="shared" si="0"/>
        <v>24</v>
      </c>
      <c r="H65" s="92"/>
      <c r="I65" s="91"/>
    </row>
    <row r="66" spans="1:9" ht="30.75" thickBot="1" x14ac:dyDescent="0.3">
      <c r="A66" s="41">
        <v>2.5400000000000098</v>
      </c>
      <c r="B66" s="42" t="s">
        <v>118</v>
      </c>
      <c r="C66" s="47" t="s">
        <v>24</v>
      </c>
      <c r="D66" s="47">
        <v>1</v>
      </c>
      <c r="E66" s="48">
        <v>40</v>
      </c>
      <c r="F66" s="45">
        <f t="shared" si="2"/>
        <v>0</v>
      </c>
      <c r="G66" s="46">
        <f t="shared" si="0"/>
        <v>40</v>
      </c>
      <c r="H66" s="92"/>
      <c r="I66" s="91"/>
    </row>
    <row r="67" spans="1:9" ht="30.75" thickBot="1" x14ac:dyDescent="0.3">
      <c r="A67" s="41">
        <v>2.55000000000001</v>
      </c>
      <c r="B67" s="42" t="s">
        <v>120</v>
      </c>
      <c r="C67" s="47" t="s">
        <v>24</v>
      </c>
      <c r="D67" s="47">
        <v>1</v>
      </c>
      <c r="E67" s="48">
        <v>26</v>
      </c>
      <c r="F67" s="45">
        <f t="shared" si="2"/>
        <v>0</v>
      </c>
      <c r="G67" s="46">
        <f t="shared" si="0"/>
        <v>26</v>
      </c>
      <c r="H67" s="92"/>
      <c r="I67" s="91"/>
    </row>
    <row r="68" spans="1:9" ht="30.75" thickBot="1" x14ac:dyDescent="0.3">
      <c r="A68" s="41">
        <v>2.5600000000000098</v>
      </c>
      <c r="B68" s="42" t="s">
        <v>121</v>
      </c>
      <c r="C68" s="47" t="s">
        <v>24</v>
      </c>
      <c r="D68" s="47">
        <v>2</v>
      </c>
      <c r="E68" s="48">
        <v>42</v>
      </c>
      <c r="F68" s="45">
        <f t="shared" si="2"/>
        <v>0</v>
      </c>
      <c r="G68" s="46">
        <f t="shared" si="0"/>
        <v>42</v>
      </c>
      <c r="H68" s="92"/>
      <c r="I68" s="91"/>
    </row>
    <row r="69" spans="1:9" ht="15.75" thickBot="1" x14ac:dyDescent="0.3">
      <c r="A69" s="41">
        <v>2.5700000000000101</v>
      </c>
      <c r="B69" s="42" t="s">
        <v>25</v>
      </c>
      <c r="C69" s="47" t="s">
        <v>5</v>
      </c>
      <c r="D69" s="47">
        <v>1</v>
      </c>
      <c r="E69" s="50">
        <v>750</v>
      </c>
      <c r="F69" s="45">
        <f t="shared" si="2"/>
        <v>0</v>
      </c>
      <c r="G69" s="46">
        <f t="shared" si="0"/>
        <v>750</v>
      </c>
      <c r="H69" s="90"/>
      <c r="I69" s="91"/>
    </row>
    <row r="70" spans="1:9" ht="15.75" thickBot="1" x14ac:dyDescent="0.3">
      <c r="A70" s="41">
        <v>2.5800000000000098</v>
      </c>
      <c r="B70" s="42" t="s">
        <v>26</v>
      </c>
      <c r="C70" s="47" t="s">
        <v>5</v>
      </c>
      <c r="D70" s="47">
        <v>1</v>
      </c>
      <c r="E70" s="50">
        <v>900</v>
      </c>
      <c r="F70" s="45">
        <f t="shared" si="2"/>
        <v>0</v>
      </c>
      <c r="G70" s="46">
        <f t="shared" si="0"/>
        <v>900</v>
      </c>
      <c r="H70" s="90"/>
      <c r="I70" s="91"/>
    </row>
    <row r="71" spans="1:9" ht="15.75" thickBot="1" x14ac:dyDescent="0.3">
      <c r="A71" s="41">
        <v>2.5900000000000101</v>
      </c>
      <c r="B71" s="42" t="s">
        <v>27</v>
      </c>
      <c r="C71" s="47" t="s">
        <v>5</v>
      </c>
      <c r="D71" s="47">
        <v>1</v>
      </c>
      <c r="E71" s="48">
        <v>2500</v>
      </c>
      <c r="F71" s="45">
        <f t="shared" si="2"/>
        <v>0</v>
      </c>
      <c r="G71" s="46">
        <f t="shared" si="0"/>
        <v>2500</v>
      </c>
      <c r="H71" s="92"/>
      <c r="I71" s="91"/>
    </row>
    <row r="72" spans="1:9" ht="15.75" thickBot="1" x14ac:dyDescent="0.3">
      <c r="A72" s="41">
        <v>2.6000000000000099</v>
      </c>
      <c r="B72" s="42" t="s">
        <v>35</v>
      </c>
      <c r="C72" s="47" t="s">
        <v>5</v>
      </c>
      <c r="D72" s="47">
        <v>1</v>
      </c>
      <c r="E72" s="48">
        <v>150</v>
      </c>
      <c r="F72" s="45">
        <f t="shared" si="2"/>
        <v>0</v>
      </c>
      <c r="G72" s="46">
        <f t="shared" si="0"/>
        <v>150</v>
      </c>
      <c r="H72" s="92"/>
      <c r="I72" s="91"/>
    </row>
    <row r="73" spans="1:9" ht="15.75" thickBot="1" x14ac:dyDescent="0.3">
      <c r="A73" s="41">
        <v>2.6100000000000101</v>
      </c>
      <c r="B73" s="42" t="s">
        <v>36</v>
      </c>
      <c r="C73" s="47" t="s">
        <v>5</v>
      </c>
      <c r="D73" s="47">
        <v>1</v>
      </c>
      <c r="E73" s="48">
        <v>250</v>
      </c>
      <c r="F73" s="45">
        <f t="shared" si="2"/>
        <v>0</v>
      </c>
      <c r="G73" s="46">
        <f t="shared" si="0"/>
        <v>250</v>
      </c>
      <c r="H73" s="92"/>
      <c r="I73" s="91"/>
    </row>
    <row r="74" spans="1:9" ht="15.75" thickBot="1" x14ac:dyDescent="0.3">
      <c r="A74" s="41">
        <v>2.6200000000000099</v>
      </c>
      <c r="B74" s="42" t="s">
        <v>37</v>
      </c>
      <c r="C74" s="47" t="s">
        <v>5</v>
      </c>
      <c r="D74" s="47">
        <v>1</v>
      </c>
      <c r="E74" s="48">
        <v>350</v>
      </c>
      <c r="F74" s="45">
        <f t="shared" si="2"/>
        <v>0</v>
      </c>
      <c r="G74" s="46">
        <f t="shared" si="0"/>
        <v>350</v>
      </c>
      <c r="H74" s="92"/>
      <c r="I74" s="91"/>
    </row>
    <row r="75" spans="1:9" ht="15.75" thickBot="1" x14ac:dyDescent="0.3">
      <c r="A75" s="41">
        <v>2.6300000000000101</v>
      </c>
      <c r="B75" s="42" t="s">
        <v>122</v>
      </c>
      <c r="C75" s="47" t="s">
        <v>5</v>
      </c>
      <c r="D75" s="47">
        <v>1</v>
      </c>
      <c r="E75" s="48">
        <v>750</v>
      </c>
      <c r="F75" s="45">
        <f t="shared" si="2"/>
        <v>0</v>
      </c>
      <c r="G75" s="46">
        <f t="shared" si="0"/>
        <v>750</v>
      </c>
      <c r="H75" s="92"/>
      <c r="I75" s="91"/>
    </row>
    <row r="76" spans="1:9" ht="30.75" thickBot="1" x14ac:dyDescent="0.3">
      <c r="A76" s="41">
        <v>2.6400000000000099</v>
      </c>
      <c r="B76" s="42" t="s">
        <v>60</v>
      </c>
      <c r="C76" s="43" t="s">
        <v>24</v>
      </c>
      <c r="D76" s="47">
        <v>1</v>
      </c>
      <c r="E76" s="48">
        <v>11</v>
      </c>
      <c r="F76" s="45">
        <f t="shared" si="2"/>
        <v>0</v>
      </c>
      <c r="G76" s="46">
        <f t="shared" si="0"/>
        <v>11</v>
      </c>
      <c r="H76" s="92"/>
      <c r="I76" s="91"/>
    </row>
    <row r="77" spans="1:9" ht="15.75" thickBot="1" x14ac:dyDescent="0.3">
      <c r="A77" s="41">
        <v>2.6500000000000101</v>
      </c>
      <c r="B77" s="42" t="s">
        <v>61</v>
      </c>
      <c r="C77" s="43" t="s">
        <v>24</v>
      </c>
      <c r="D77" s="47">
        <v>1</v>
      </c>
      <c r="E77" s="48">
        <v>9</v>
      </c>
      <c r="F77" s="45">
        <f t="shared" si="2"/>
        <v>0</v>
      </c>
      <c r="G77" s="46">
        <f t="shared" si="0"/>
        <v>9</v>
      </c>
      <c r="H77" s="92"/>
      <c r="I77" s="91"/>
    </row>
    <row r="78" spans="1:9" ht="15.75" thickBot="1" x14ac:dyDescent="0.3">
      <c r="A78" s="41">
        <v>2.6600000000000099</v>
      </c>
      <c r="B78" s="42" t="s">
        <v>62</v>
      </c>
      <c r="C78" s="43" t="s">
        <v>24</v>
      </c>
      <c r="D78" s="47">
        <v>1</v>
      </c>
      <c r="E78" s="48">
        <v>8</v>
      </c>
      <c r="F78" s="45">
        <f t="shared" si="2"/>
        <v>0</v>
      </c>
      <c r="G78" s="46">
        <f t="shared" ref="G78:G83" si="3">E78-F78*E78</f>
        <v>8</v>
      </c>
      <c r="H78" s="92"/>
      <c r="I78" s="91"/>
    </row>
    <row r="79" spans="1:9" ht="15.75" thickBot="1" x14ac:dyDescent="0.3">
      <c r="A79" s="41">
        <v>2.6700000000000199</v>
      </c>
      <c r="B79" s="42" t="s">
        <v>63</v>
      </c>
      <c r="C79" s="43" t="s">
        <v>24</v>
      </c>
      <c r="D79" s="47">
        <v>1</v>
      </c>
      <c r="E79" s="48">
        <v>6</v>
      </c>
      <c r="F79" s="45">
        <f t="shared" si="2"/>
        <v>0</v>
      </c>
      <c r="G79" s="46">
        <f t="shared" si="3"/>
        <v>6</v>
      </c>
      <c r="H79" s="92"/>
      <c r="I79" s="91"/>
    </row>
    <row r="80" spans="1:9" ht="15.75" thickBot="1" x14ac:dyDescent="0.3">
      <c r="A80" s="41">
        <v>2.6800000000000099</v>
      </c>
      <c r="B80" s="42" t="s">
        <v>69</v>
      </c>
      <c r="C80" s="43" t="s">
        <v>24</v>
      </c>
      <c r="D80" s="47">
        <v>1</v>
      </c>
      <c r="E80" s="48">
        <v>12</v>
      </c>
      <c r="F80" s="45">
        <f t="shared" si="2"/>
        <v>0</v>
      </c>
      <c r="G80" s="46">
        <f t="shared" si="3"/>
        <v>12</v>
      </c>
      <c r="H80" s="92"/>
      <c r="I80" s="91"/>
    </row>
    <row r="81" spans="1:9" ht="30.75" thickBot="1" x14ac:dyDescent="0.3">
      <c r="A81" s="41">
        <v>2.6900000000000199</v>
      </c>
      <c r="B81" s="42" t="s">
        <v>70</v>
      </c>
      <c r="C81" s="43" t="s">
        <v>24</v>
      </c>
      <c r="D81" s="47">
        <v>1</v>
      </c>
      <c r="E81" s="48">
        <v>10</v>
      </c>
      <c r="F81" s="45">
        <f t="shared" si="2"/>
        <v>0</v>
      </c>
      <c r="G81" s="46">
        <f t="shared" si="3"/>
        <v>10</v>
      </c>
      <c r="H81" s="92"/>
      <c r="I81" s="91"/>
    </row>
    <row r="82" spans="1:9" ht="15.75" thickBot="1" x14ac:dyDescent="0.3">
      <c r="A82" s="41">
        <v>2.7000000000000202</v>
      </c>
      <c r="B82" s="42" t="s">
        <v>72</v>
      </c>
      <c r="C82" s="43" t="s">
        <v>24</v>
      </c>
      <c r="D82" s="47">
        <v>1</v>
      </c>
      <c r="E82" s="48">
        <v>9</v>
      </c>
      <c r="F82" s="45">
        <f t="shared" si="2"/>
        <v>0</v>
      </c>
      <c r="G82" s="46">
        <f t="shared" si="3"/>
        <v>9</v>
      </c>
      <c r="H82" s="92"/>
      <c r="I82" s="91"/>
    </row>
    <row r="83" spans="1:9" ht="30.75" thickBot="1" x14ac:dyDescent="0.3">
      <c r="A83" s="41">
        <v>2.7100000000000199</v>
      </c>
      <c r="B83" s="42" t="s">
        <v>71</v>
      </c>
      <c r="C83" s="43" t="s">
        <v>24</v>
      </c>
      <c r="D83" s="47">
        <v>1</v>
      </c>
      <c r="E83" s="48">
        <v>12</v>
      </c>
      <c r="F83" s="45">
        <f t="shared" si="2"/>
        <v>0</v>
      </c>
      <c r="G83" s="46">
        <f t="shared" si="3"/>
        <v>12</v>
      </c>
      <c r="H83" s="92"/>
      <c r="I83" s="91"/>
    </row>
    <row r="84" spans="1:9" ht="30.75" thickBot="1" x14ac:dyDescent="0.3">
      <c r="A84" s="41">
        <v>2.7200000000000202</v>
      </c>
      <c r="B84" s="51" t="s">
        <v>50</v>
      </c>
      <c r="C84" s="52" t="s">
        <v>24</v>
      </c>
      <c r="D84" s="53">
        <v>1</v>
      </c>
      <c r="E84" s="54">
        <v>14</v>
      </c>
      <c r="F84" s="45">
        <f t="shared" si="2"/>
        <v>0</v>
      </c>
      <c r="G84" s="54">
        <f t="shared" ref="G84:G89" si="4">E84-F84*E84</f>
        <v>14</v>
      </c>
      <c r="H84" s="92"/>
      <c r="I84" s="91"/>
    </row>
    <row r="85" spans="1:9" ht="30.75" thickBot="1" x14ac:dyDescent="0.3">
      <c r="A85" s="41">
        <v>2.73000000000002</v>
      </c>
      <c r="B85" s="51" t="s">
        <v>51</v>
      </c>
      <c r="C85" s="52" t="s">
        <v>24</v>
      </c>
      <c r="D85" s="53">
        <v>1</v>
      </c>
      <c r="E85" s="54">
        <v>11</v>
      </c>
      <c r="F85" s="45">
        <f t="shared" si="2"/>
        <v>0</v>
      </c>
      <c r="G85" s="54">
        <f t="shared" si="4"/>
        <v>11</v>
      </c>
      <c r="H85" s="92"/>
      <c r="I85" s="91"/>
    </row>
    <row r="86" spans="1:9" ht="30.75" thickBot="1" x14ac:dyDescent="0.3">
      <c r="A86" s="41">
        <v>2.7400000000000202</v>
      </c>
      <c r="B86" s="51" t="s">
        <v>52</v>
      </c>
      <c r="C86" s="52" t="s">
        <v>24</v>
      </c>
      <c r="D86" s="53">
        <v>1</v>
      </c>
      <c r="E86" s="54">
        <v>9</v>
      </c>
      <c r="F86" s="45">
        <f t="shared" si="2"/>
        <v>0</v>
      </c>
      <c r="G86" s="54">
        <f t="shared" si="4"/>
        <v>9</v>
      </c>
      <c r="H86" s="92"/>
      <c r="I86" s="91"/>
    </row>
    <row r="87" spans="1:9" ht="30.75" thickBot="1" x14ac:dyDescent="0.3">
      <c r="A87" s="41">
        <v>2.75000000000002</v>
      </c>
      <c r="B87" s="51" t="s">
        <v>53</v>
      </c>
      <c r="C87" s="52" t="s">
        <v>24</v>
      </c>
      <c r="D87" s="53">
        <v>1</v>
      </c>
      <c r="E87" s="54">
        <v>8</v>
      </c>
      <c r="F87" s="45">
        <f t="shared" si="2"/>
        <v>0</v>
      </c>
      <c r="G87" s="54">
        <f t="shared" si="4"/>
        <v>8</v>
      </c>
      <c r="H87" s="92"/>
      <c r="I87" s="91"/>
    </row>
    <row r="88" spans="1:9" ht="16.5" thickBot="1" x14ac:dyDescent="0.3">
      <c r="A88" s="41">
        <v>2.7600000000000202</v>
      </c>
      <c r="B88" s="51" t="s">
        <v>79</v>
      </c>
      <c r="C88" s="52" t="s">
        <v>24</v>
      </c>
      <c r="D88" s="53">
        <v>1</v>
      </c>
      <c r="E88" s="54">
        <v>12</v>
      </c>
      <c r="F88" s="45">
        <f t="shared" si="2"/>
        <v>0</v>
      </c>
      <c r="G88" s="54">
        <f t="shared" si="4"/>
        <v>12</v>
      </c>
      <c r="H88" s="92"/>
      <c r="I88" s="91"/>
    </row>
    <row r="89" spans="1:9" ht="16.5" thickBot="1" x14ac:dyDescent="0.3">
      <c r="A89" s="41">
        <v>2.77000000000002</v>
      </c>
      <c r="B89" s="51" t="s">
        <v>80</v>
      </c>
      <c r="C89" s="52" t="s">
        <v>24</v>
      </c>
      <c r="D89" s="53">
        <v>1</v>
      </c>
      <c r="E89" s="54">
        <v>14</v>
      </c>
      <c r="F89" s="45">
        <f t="shared" si="2"/>
        <v>0</v>
      </c>
      <c r="G89" s="54">
        <f t="shared" si="4"/>
        <v>14</v>
      </c>
      <c r="H89" s="92"/>
      <c r="I89" s="91"/>
    </row>
    <row r="90" spans="1:9" ht="16.5" thickBot="1" x14ac:dyDescent="0.3">
      <c r="A90" s="41">
        <v>2.7800000000000198</v>
      </c>
      <c r="B90" s="51" t="s">
        <v>81</v>
      </c>
      <c r="C90" s="52" t="s">
        <v>24</v>
      </c>
      <c r="D90" s="53">
        <v>1</v>
      </c>
      <c r="E90" s="54">
        <v>18</v>
      </c>
      <c r="F90" s="45">
        <f t="shared" si="2"/>
        <v>0</v>
      </c>
      <c r="G90" s="54">
        <f t="shared" ref="G90:G101" si="5">E90-F90*E90</f>
        <v>18</v>
      </c>
      <c r="H90" s="92"/>
      <c r="I90" s="91"/>
    </row>
    <row r="91" spans="1:9" ht="16.5" thickBot="1" x14ac:dyDescent="0.3">
      <c r="A91" s="41">
        <v>2.79000000000002</v>
      </c>
      <c r="B91" s="51" t="s">
        <v>82</v>
      </c>
      <c r="C91" s="52" t="s">
        <v>24</v>
      </c>
      <c r="D91" s="53">
        <v>1</v>
      </c>
      <c r="E91" s="54">
        <v>25</v>
      </c>
      <c r="F91" s="45">
        <f t="shared" si="2"/>
        <v>0</v>
      </c>
      <c r="G91" s="54">
        <f t="shared" si="5"/>
        <v>25</v>
      </c>
      <c r="H91" s="92"/>
      <c r="I91" s="91"/>
    </row>
    <row r="92" spans="1:9" ht="16.5" thickBot="1" x14ac:dyDescent="0.3">
      <c r="A92" s="41">
        <v>2.8000000000000198</v>
      </c>
      <c r="B92" s="51" t="s">
        <v>83</v>
      </c>
      <c r="C92" s="52" t="s">
        <v>24</v>
      </c>
      <c r="D92" s="53">
        <v>1</v>
      </c>
      <c r="E92" s="54">
        <v>30</v>
      </c>
      <c r="F92" s="45">
        <f t="shared" si="2"/>
        <v>0</v>
      </c>
      <c r="G92" s="54">
        <f t="shared" si="5"/>
        <v>30</v>
      </c>
      <c r="H92" s="92"/>
      <c r="I92" s="91"/>
    </row>
    <row r="93" spans="1:9" ht="30.75" thickBot="1" x14ac:dyDescent="0.3">
      <c r="A93" s="41">
        <v>2.81000000000002</v>
      </c>
      <c r="B93" s="51" t="s">
        <v>57</v>
      </c>
      <c r="C93" s="52" t="s">
        <v>24</v>
      </c>
      <c r="D93" s="53">
        <v>1</v>
      </c>
      <c r="E93" s="54">
        <v>160</v>
      </c>
      <c r="F93" s="56">
        <f t="shared" ref="F93:F101" si="6">F90</f>
        <v>0</v>
      </c>
      <c r="G93" s="54">
        <f t="shared" si="5"/>
        <v>160</v>
      </c>
      <c r="H93" s="92"/>
      <c r="I93" s="91"/>
    </row>
    <row r="94" spans="1:9" ht="30.75" thickBot="1" x14ac:dyDescent="0.3">
      <c r="A94" s="41">
        <v>2.8200000000000198</v>
      </c>
      <c r="B94" s="51" t="s">
        <v>58</v>
      </c>
      <c r="C94" s="52" t="s">
        <v>24</v>
      </c>
      <c r="D94" s="53">
        <v>1</v>
      </c>
      <c r="E94" s="54">
        <v>120</v>
      </c>
      <c r="F94" s="56">
        <f t="shared" si="6"/>
        <v>0</v>
      </c>
      <c r="G94" s="54">
        <f t="shared" si="5"/>
        <v>120</v>
      </c>
      <c r="H94" s="92"/>
      <c r="I94" s="91"/>
    </row>
    <row r="95" spans="1:9" ht="30.75" thickBot="1" x14ac:dyDescent="0.3">
      <c r="A95" s="41">
        <v>2.8300000000000201</v>
      </c>
      <c r="B95" s="42" t="s">
        <v>28</v>
      </c>
      <c r="C95" s="47" t="s">
        <v>5</v>
      </c>
      <c r="D95" s="47">
        <v>1</v>
      </c>
      <c r="E95" s="48">
        <v>1350</v>
      </c>
      <c r="F95" s="56">
        <f t="shared" si="6"/>
        <v>0</v>
      </c>
      <c r="G95" s="54">
        <f t="shared" si="5"/>
        <v>1350</v>
      </c>
      <c r="H95" s="92"/>
      <c r="I95" s="91"/>
    </row>
    <row r="96" spans="1:9" ht="30.75" thickBot="1" x14ac:dyDescent="0.3">
      <c r="A96" s="41">
        <v>2.8400000000000198</v>
      </c>
      <c r="B96" s="42" t="s">
        <v>29</v>
      </c>
      <c r="C96" s="47" t="s">
        <v>5</v>
      </c>
      <c r="D96" s="47">
        <v>1</v>
      </c>
      <c r="E96" s="48">
        <v>9500</v>
      </c>
      <c r="F96" s="56">
        <f t="shared" si="6"/>
        <v>0</v>
      </c>
      <c r="G96" s="54">
        <f t="shared" si="5"/>
        <v>9500</v>
      </c>
      <c r="H96" s="92"/>
      <c r="I96" s="91"/>
    </row>
    <row r="97" spans="1:9" ht="45.75" thickBot="1" x14ac:dyDescent="0.3">
      <c r="A97" s="41">
        <v>2.8500000000000201</v>
      </c>
      <c r="B97" s="51" t="s">
        <v>91</v>
      </c>
      <c r="C97" s="52" t="s">
        <v>56</v>
      </c>
      <c r="D97" s="53">
        <v>1</v>
      </c>
      <c r="E97" s="54">
        <v>4500</v>
      </c>
      <c r="F97" s="56">
        <f t="shared" si="6"/>
        <v>0</v>
      </c>
      <c r="G97" s="54">
        <f t="shared" si="5"/>
        <v>4500</v>
      </c>
      <c r="H97" s="92"/>
      <c r="I97" s="91"/>
    </row>
    <row r="98" spans="1:9" ht="16.5" thickBot="1" x14ac:dyDescent="0.3">
      <c r="A98" s="41">
        <v>2.8600000000000199</v>
      </c>
      <c r="B98" s="51" t="s">
        <v>88</v>
      </c>
      <c r="C98" s="52" t="s">
        <v>56</v>
      </c>
      <c r="D98" s="53">
        <v>1</v>
      </c>
      <c r="E98" s="54">
        <v>500</v>
      </c>
      <c r="F98" s="56">
        <f t="shared" si="6"/>
        <v>0</v>
      </c>
      <c r="G98" s="54">
        <f t="shared" si="5"/>
        <v>500</v>
      </c>
      <c r="H98" s="92"/>
      <c r="I98" s="91"/>
    </row>
    <row r="99" spans="1:9" ht="45.75" thickBot="1" x14ac:dyDescent="0.3">
      <c r="A99" s="41">
        <v>2.8700000000000201</v>
      </c>
      <c r="B99" s="51" t="s">
        <v>142</v>
      </c>
      <c r="C99" s="52" t="s">
        <v>5</v>
      </c>
      <c r="D99" s="53">
        <v>1</v>
      </c>
      <c r="E99" s="54">
        <v>180</v>
      </c>
      <c r="F99" s="56">
        <f t="shared" si="6"/>
        <v>0</v>
      </c>
      <c r="G99" s="54">
        <f t="shared" si="5"/>
        <v>180</v>
      </c>
      <c r="H99" s="92"/>
      <c r="I99" s="91"/>
    </row>
    <row r="100" spans="1:9" ht="51.75" customHeight="1" thickBot="1" x14ac:dyDescent="0.3">
      <c r="A100" s="41">
        <v>2.8800000000000199</v>
      </c>
      <c r="B100" s="42" t="s">
        <v>184</v>
      </c>
      <c r="C100" s="47" t="s">
        <v>5</v>
      </c>
      <c r="D100" s="47">
        <v>1</v>
      </c>
      <c r="E100" s="48">
        <v>700</v>
      </c>
      <c r="F100" s="56">
        <f t="shared" si="6"/>
        <v>0</v>
      </c>
      <c r="G100" s="54">
        <f t="shared" si="5"/>
        <v>700</v>
      </c>
      <c r="H100" s="92"/>
      <c r="I100" s="91"/>
    </row>
    <row r="101" spans="1:9" ht="45.75" thickBot="1" x14ac:dyDescent="0.3">
      <c r="A101" s="41">
        <v>2.8900000000000201</v>
      </c>
      <c r="B101" s="42" t="s">
        <v>185</v>
      </c>
      <c r="C101" s="57" t="s">
        <v>5</v>
      </c>
      <c r="D101" s="57">
        <v>1</v>
      </c>
      <c r="E101" s="48">
        <v>650</v>
      </c>
      <c r="F101" s="56">
        <f t="shared" si="6"/>
        <v>0</v>
      </c>
      <c r="G101" s="54">
        <f t="shared" si="5"/>
        <v>650</v>
      </c>
      <c r="H101" s="93"/>
      <c r="I101" s="94"/>
    </row>
    <row r="102" spans="1:9" ht="21" thickBot="1" x14ac:dyDescent="0.35">
      <c r="A102" s="129" t="s">
        <v>199</v>
      </c>
      <c r="B102" s="130"/>
      <c r="C102" s="130"/>
      <c r="D102" s="130"/>
      <c r="E102" s="130"/>
      <c r="F102" s="131"/>
      <c r="G102" s="5">
        <f>SUM(G13:G101)</f>
        <v>310810</v>
      </c>
    </row>
    <row r="110" spans="1:9" x14ac:dyDescent="0.2">
      <c r="D110" s="2"/>
    </row>
  </sheetData>
  <sheetProtection algorithmName="SHA-512" hashValue="IwRmnL9K4v7n8izH7HrJ9v6jE37xXaCaNUouz7auBc81lGcRjD00gH5DA7SArMVn0yWdYIpj5PKPL3tj6ICFvg==" saltValue="7vqhg2ce6K1S2JgokuCwiw==" spinCount="100000" sheet="1" objects="1" scenarios="1"/>
  <mergeCells count="5">
    <mergeCell ref="A1:I1"/>
    <mergeCell ref="A10:I10"/>
    <mergeCell ref="A11:E11"/>
    <mergeCell ref="G11:I11"/>
    <mergeCell ref="A102:F10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45568-F1AE-499A-B5B4-EFCAF0139169}">
  <dimension ref="A1:I41"/>
  <sheetViews>
    <sheetView rightToLeft="1" workbookViewId="0">
      <selection activeCell="B20" sqref="B20"/>
    </sheetView>
  </sheetViews>
  <sheetFormatPr defaultRowHeight="14.25" x14ac:dyDescent="0.2"/>
  <cols>
    <col min="2" max="2" width="66" style="3" customWidth="1"/>
    <col min="4" max="4" width="10.375" customWidth="1"/>
    <col min="5" max="5" width="18.75" customWidth="1"/>
    <col min="6" max="6" width="16.5" customWidth="1"/>
    <col min="7" max="7" width="18.75" customWidth="1"/>
    <col min="8" max="8" width="22" customWidth="1"/>
    <col min="9" max="9" width="21.75" customWidth="1"/>
  </cols>
  <sheetData>
    <row r="1" spans="1:9" ht="21" thickBot="1" x14ac:dyDescent="0.35">
      <c r="A1" s="132" t="s">
        <v>219</v>
      </c>
      <c r="B1" s="133"/>
      <c r="C1" s="133"/>
      <c r="D1" s="133"/>
      <c r="E1" s="133"/>
      <c r="F1" s="133"/>
      <c r="G1" s="133"/>
      <c r="H1" s="133"/>
      <c r="I1" s="134"/>
    </row>
    <row r="2" spans="1:9" ht="16.5" thickBot="1" x14ac:dyDescent="0.25">
      <c r="A2" s="106" t="s">
        <v>196</v>
      </c>
      <c r="B2" s="107" t="s">
        <v>189</v>
      </c>
    </row>
    <row r="3" spans="1:9" ht="15" x14ac:dyDescent="0.25">
      <c r="A3" s="32">
        <v>1</v>
      </c>
      <c r="B3" s="30" t="s">
        <v>190</v>
      </c>
    </row>
    <row r="4" spans="1:9" ht="15" x14ac:dyDescent="0.2">
      <c r="A4" s="58">
        <v>2</v>
      </c>
      <c r="B4" s="59" t="s">
        <v>202</v>
      </c>
    </row>
    <row r="5" spans="1:9" ht="15" x14ac:dyDescent="0.2">
      <c r="A5" s="58">
        <v>3</v>
      </c>
      <c r="B5" s="59" t="s">
        <v>191</v>
      </c>
    </row>
    <row r="6" spans="1:9" ht="15" x14ac:dyDescent="0.2">
      <c r="A6" s="58">
        <v>4</v>
      </c>
      <c r="B6" s="59" t="s">
        <v>192</v>
      </c>
    </row>
    <row r="7" spans="1:9" ht="15" x14ac:dyDescent="0.2">
      <c r="A7" s="58">
        <v>5</v>
      </c>
      <c r="B7" s="59" t="s">
        <v>193</v>
      </c>
    </row>
    <row r="8" spans="1:9" ht="15.75" thickBot="1" x14ac:dyDescent="0.25">
      <c r="A8" s="60">
        <v>6</v>
      </c>
      <c r="B8" s="61" t="s">
        <v>194</v>
      </c>
    </row>
    <row r="10" spans="1:9" ht="15" thickBot="1" x14ac:dyDescent="0.25"/>
    <row r="11" spans="1:9" ht="33" customHeight="1" thickBot="1" x14ac:dyDescent="0.25">
      <c r="A11" s="121" t="s">
        <v>157</v>
      </c>
      <c r="B11" s="122"/>
      <c r="C11" s="122"/>
      <c r="D11" s="122"/>
      <c r="E11" s="122"/>
      <c r="F11" s="122"/>
      <c r="G11" s="122"/>
      <c r="H11" s="122"/>
      <c r="I11" s="123"/>
    </row>
    <row r="12" spans="1:9" ht="47.25" customHeight="1" thickBot="1" x14ac:dyDescent="0.25">
      <c r="A12" s="124" t="s">
        <v>153</v>
      </c>
      <c r="B12" s="125"/>
      <c r="C12" s="125"/>
      <c r="D12" s="125"/>
      <c r="E12" s="125"/>
      <c r="F12" s="89"/>
      <c r="G12" s="126"/>
      <c r="H12" s="127"/>
      <c r="I12" s="128"/>
    </row>
    <row r="13" spans="1:9" ht="54.75" thickBot="1" x14ac:dyDescent="0.25">
      <c r="A13" s="76" t="s">
        <v>111</v>
      </c>
      <c r="B13" s="76" t="s">
        <v>0</v>
      </c>
      <c r="C13" s="12" t="s">
        <v>3</v>
      </c>
      <c r="D13" s="13" t="s">
        <v>1</v>
      </c>
      <c r="E13" s="15" t="s">
        <v>145</v>
      </c>
      <c r="F13" s="77" t="s">
        <v>125</v>
      </c>
      <c r="G13" s="78" t="s">
        <v>124</v>
      </c>
      <c r="H13" s="13" t="s">
        <v>2</v>
      </c>
      <c r="I13" s="14" t="s">
        <v>201</v>
      </c>
    </row>
    <row r="14" spans="1:9" ht="16.5" thickBot="1" x14ac:dyDescent="0.3">
      <c r="A14" s="62">
        <v>3.01</v>
      </c>
      <c r="B14" s="63" t="s">
        <v>100</v>
      </c>
      <c r="C14" s="43" t="s">
        <v>32</v>
      </c>
      <c r="D14" s="43">
        <v>1</v>
      </c>
      <c r="E14" s="64">
        <v>5000</v>
      </c>
      <c r="F14" s="65">
        <f>F12</f>
        <v>0</v>
      </c>
      <c r="G14" s="64">
        <f>E14-F14*E14</f>
        <v>5000</v>
      </c>
      <c r="H14" s="93"/>
      <c r="I14" s="94"/>
    </row>
    <row r="15" spans="1:9" ht="16.5" thickBot="1" x14ac:dyDescent="0.3">
      <c r="A15" s="62">
        <v>3.02</v>
      </c>
      <c r="B15" s="63" t="s">
        <v>38</v>
      </c>
      <c r="C15" s="43" t="s">
        <v>32</v>
      </c>
      <c r="D15" s="43">
        <v>1</v>
      </c>
      <c r="E15" s="54">
        <v>3400</v>
      </c>
      <c r="F15" s="65">
        <f>F12</f>
        <v>0</v>
      </c>
      <c r="G15" s="64">
        <f t="shared" ref="G15:G40" si="0">E15-F15*E15</f>
        <v>3400</v>
      </c>
      <c r="H15" s="92"/>
      <c r="I15" s="91"/>
    </row>
    <row r="16" spans="1:9" ht="16.5" thickBot="1" x14ac:dyDescent="0.3">
      <c r="A16" s="62">
        <v>3.03</v>
      </c>
      <c r="B16" s="63" t="s">
        <v>39</v>
      </c>
      <c r="C16" s="43" t="s">
        <v>32</v>
      </c>
      <c r="D16" s="43">
        <v>1</v>
      </c>
      <c r="E16" s="54">
        <v>2500</v>
      </c>
      <c r="F16" s="65">
        <f>F12</f>
        <v>0</v>
      </c>
      <c r="G16" s="64">
        <f t="shared" si="0"/>
        <v>2500</v>
      </c>
      <c r="H16" s="92"/>
      <c r="I16" s="91"/>
    </row>
    <row r="17" spans="1:9" ht="16.5" thickBot="1" x14ac:dyDescent="0.3">
      <c r="A17" s="62">
        <v>3.04</v>
      </c>
      <c r="B17" s="63" t="s">
        <v>40</v>
      </c>
      <c r="C17" s="43" t="s">
        <v>32</v>
      </c>
      <c r="D17" s="43">
        <v>1</v>
      </c>
      <c r="E17" s="54">
        <v>2000</v>
      </c>
      <c r="F17" s="65">
        <f>F12</f>
        <v>0</v>
      </c>
      <c r="G17" s="64">
        <f t="shared" si="0"/>
        <v>2000</v>
      </c>
      <c r="H17" s="92"/>
      <c r="I17" s="91"/>
    </row>
    <row r="18" spans="1:9" ht="32.25" thickBot="1" x14ac:dyDescent="0.3">
      <c r="A18" s="62">
        <v>3.05</v>
      </c>
      <c r="B18" s="63" t="s">
        <v>42</v>
      </c>
      <c r="C18" s="43" t="s">
        <v>32</v>
      </c>
      <c r="D18" s="43">
        <v>1</v>
      </c>
      <c r="E18" s="54">
        <v>4000</v>
      </c>
      <c r="F18" s="65">
        <f t="shared" ref="F18" si="1">F16</f>
        <v>0</v>
      </c>
      <c r="G18" s="64">
        <f t="shared" si="0"/>
        <v>4000</v>
      </c>
      <c r="H18" s="92"/>
      <c r="I18" s="91"/>
    </row>
    <row r="19" spans="1:9" ht="16.5" thickBot="1" x14ac:dyDescent="0.3">
      <c r="A19" s="62">
        <v>3.06</v>
      </c>
      <c r="B19" s="63" t="s">
        <v>33</v>
      </c>
      <c r="C19" s="43" t="s">
        <v>32</v>
      </c>
      <c r="D19" s="43">
        <v>1</v>
      </c>
      <c r="E19" s="54">
        <v>2800</v>
      </c>
      <c r="F19" s="65">
        <f t="shared" ref="F19" si="2">F16</f>
        <v>0</v>
      </c>
      <c r="G19" s="64">
        <f t="shared" si="0"/>
        <v>2800</v>
      </c>
      <c r="H19" s="92"/>
      <c r="I19" s="91"/>
    </row>
    <row r="20" spans="1:9" ht="16.5" thickBot="1" x14ac:dyDescent="0.3">
      <c r="A20" s="62">
        <v>3.07</v>
      </c>
      <c r="B20" s="63" t="s">
        <v>34</v>
      </c>
      <c r="C20" s="43" t="s">
        <v>32</v>
      </c>
      <c r="D20" s="43">
        <v>1</v>
      </c>
      <c r="E20" s="54">
        <v>3600</v>
      </c>
      <c r="F20" s="65">
        <f t="shared" ref="F20:F40" si="3">F16</f>
        <v>0</v>
      </c>
      <c r="G20" s="64">
        <f t="shared" si="0"/>
        <v>3600</v>
      </c>
      <c r="H20" s="92"/>
      <c r="I20" s="91"/>
    </row>
    <row r="21" spans="1:9" ht="32.25" thickBot="1" x14ac:dyDescent="0.3">
      <c r="A21" s="62">
        <v>3.08</v>
      </c>
      <c r="B21" s="63" t="s">
        <v>43</v>
      </c>
      <c r="C21" s="43" t="s">
        <v>32</v>
      </c>
      <c r="D21" s="43">
        <v>1</v>
      </c>
      <c r="E21" s="66">
        <v>280</v>
      </c>
      <c r="F21" s="65">
        <f t="shared" si="3"/>
        <v>0</v>
      </c>
      <c r="G21" s="64">
        <f t="shared" si="0"/>
        <v>280</v>
      </c>
      <c r="H21" s="90"/>
      <c r="I21" s="91"/>
    </row>
    <row r="22" spans="1:9" ht="16.5" thickBot="1" x14ac:dyDescent="0.3">
      <c r="A22" s="62">
        <v>3.09</v>
      </c>
      <c r="B22" s="63" t="s">
        <v>44</v>
      </c>
      <c r="C22" s="43" t="s">
        <v>32</v>
      </c>
      <c r="D22" s="43">
        <v>1</v>
      </c>
      <c r="E22" s="54">
        <v>450</v>
      </c>
      <c r="F22" s="65">
        <f t="shared" si="3"/>
        <v>0</v>
      </c>
      <c r="G22" s="64">
        <f t="shared" si="0"/>
        <v>450</v>
      </c>
      <c r="H22" s="92"/>
      <c r="I22" s="91"/>
    </row>
    <row r="23" spans="1:9" ht="32.25" thickBot="1" x14ac:dyDescent="0.3">
      <c r="A23" s="62">
        <v>3.1</v>
      </c>
      <c r="B23" s="63" t="s">
        <v>45</v>
      </c>
      <c r="C23" s="43" t="s">
        <v>32</v>
      </c>
      <c r="D23" s="43">
        <v>1</v>
      </c>
      <c r="E23" s="54">
        <v>1200</v>
      </c>
      <c r="F23" s="65">
        <f t="shared" si="3"/>
        <v>0</v>
      </c>
      <c r="G23" s="64">
        <f t="shared" si="0"/>
        <v>1200</v>
      </c>
      <c r="H23" s="92"/>
      <c r="I23" s="91"/>
    </row>
    <row r="24" spans="1:9" ht="32.25" thickBot="1" x14ac:dyDescent="0.3">
      <c r="A24" s="62">
        <v>3.11</v>
      </c>
      <c r="B24" s="63" t="s">
        <v>46</v>
      </c>
      <c r="C24" s="43" t="s">
        <v>32</v>
      </c>
      <c r="D24" s="43">
        <v>1</v>
      </c>
      <c r="E24" s="54">
        <v>800</v>
      </c>
      <c r="F24" s="65">
        <f t="shared" si="3"/>
        <v>0</v>
      </c>
      <c r="G24" s="64">
        <f t="shared" si="0"/>
        <v>800</v>
      </c>
      <c r="H24" s="92"/>
      <c r="I24" s="91"/>
    </row>
    <row r="25" spans="1:9" ht="32.25" thickBot="1" x14ac:dyDescent="0.3">
      <c r="A25" s="62">
        <v>3.12</v>
      </c>
      <c r="B25" s="63" t="s">
        <v>151</v>
      </c>
      <c r="C25" s="43" t="s">
        <v>32</v>
      </c>
      <c r="D25" s="43">
        <v>1</v>
      </c>
      <c r="E25" s="54">
        <v>1500</v>
      </c>
      <c r="F25" s="65">
        <f t="shared" si="3"/>
        <v>0</v>
      </c>
      <c r="G25" s="64">
        <f t="shared" si="0"/>
        <v>1500</v>
      </c>
      <c r="H25" s="92"/>
      <c r="I25" s="91"/>
    </row>
    <row r="26" spans="1:9" ht="15.75" customHeight="1" thickBot="1" x14ac:dyDescent="0.3">
      <c r="A26" s="62">
        <v>3.13</v>
      </c>
      <c r="B26" s="67" t="s">
        <v>152</v>
      </c>
      <c r="C26" s="43" t="s">
        <v>32</v>
      </c>
      <c r="D26" s="43">
        <v>1</v>
      </c>
      <c r="E26" s="54">
        <v>2200</v>
      </c>
      <c r="F26" s="65">
        <f t="shared" si="3"/>
        <v>0</v>
      </c>
      <c r="G26" s="64">
        <f t="shared" si="0"/>
        <v>2200</v>
      </c>
      <c r="H26" s="92"/>
      <c r="I26" s="91"/>
    </row>
    <row r="27" spans="1:9" ht="16.5" thickBot="1" x14ac:dyDescent="0.3">
      <c r="A27" s="62">
        <v>3.14</v>
      </c>
      <c r="B27" s="63" t="s">
        <v>146</v>
      </c>
      <c r="C27" s="43" t="s">
        <v>32</v>
      </c>
      <c r="D27" s="43">
        <v>1</v>
      </c>
      <c r="E27" s="54">
        <v>450</v>
      </c>
      <c r="F27" s="65">
        <f t="shared" si="3"/>
        <v>0</v>
      </c>
      <c r="G27" s="64">
        <f t="shared" si="0"/>
        <v>450</v>
      </c>
      <c r="H27" s="92"/>
      <c r="I27" s="91"/>
    </row>
    <row r="28" spans="1:9" ht="16.5" thickBot="1" x14ac:dyDescent="0.3">
      <c r="A28" s="62">
        <v>3.15</v>
      </c>
      <c r="B28" s="63" t="s">
        <v>147</v>
      </c>
      <c r="C28" s="43" t="s">
        <v>41</v>
      </c>
      <c r="D28" s="43">
        <v>100</v>
      </c>
      <c r="E28" s="54">
        <v>8</v>
      </c>
      <c r="F28" s="65">
        <f t="shared" si="3"/>
        <v>0</v>
      </c>
      <c r="G28" s="64">
        <f t="shared" si="0"/>
        <v>8</v>
      </c>
      <c r="H28" s="92"/>
      <c r="I28" s="91"/>
    </row>
    <row r="29" spans="1:9" ht="16.5" thickBot="1" x14ac:dyDescent="0.3">
      <c r="A29" s="62">
        <v>3.16</v>
      </c>
      <c r="B29" s="63" t="s">
        <v>148</v>
      </c>
      <c r="C29" s="43" t="s">
        <v>41</v>
      </c>
      <c r="D29" s="43">
        <v>100</v>
      </c>
      <c r="E29" s="54">
        <v>10</v>
      </c>
      <c r="F29" s="65">
        <f t="shared" si="3"/>
        <v>0</v>
      </c>
      <c r="G29" s="64">
        <f t="shared" si="0"/>
        <v>10</v>
      </c>
      <c r="H29" s="92"/>
      <c r="I29" s="91"/>
    </row>
    <row r="30" spans="1:9" ht="16.5" thickBot="1" x14ac:dyDescent="0.3">
      <c r="A30" s="62">
        <v>3.17</v>
      </c>
      <c r="B30" s="63" t="s">
        <v>149</v>
      </c>
      <c r="C30" s="43" t="s">
        <v>41</v>
      </c>
      <c r="D30" s="43">
        <v>100</v>
      </c>
      <c r="E30" s="54">
        <v>12</v>
      </c>
      <c r="F30" s="65">
        <f t="shared" si="3"/>
        <v>0</v>
      </c>
      <c r="G30" s="64">
        <f t="shared" si="0"/>
        <v>12</v>
      </c>
      <c r="H30" s="92"/>
      <c r="I30" s="91"/>
    </row>
    <row r="31" spans="1:9" ht="30.75" thickBot="1" x14ac:dyDescent="0.3">
      <c r="A31" s="62">
        <v>3.18</v>
      </c>
      <c r="B31" s="68" t="s">
        <v>64</v>
      </c>
      <c r="C31" s="43" t="s">
        <v>24</v>
      </c>
      <c r="D31" s="47">
        <v>1</v>
      </c>
      <c r="E31" s="54">
        <v>22</v>
      </c>
      <c r="F31" s="65">
        <f t="shared" si="3"/>
        <v>0</v>
      </c>
      <c r="G31" s="64">
        <f t="shared" si="0"/>
        <v>22</v>
      </c>
      <c r="H31" s="92"/>
      <c r="I31" s="91"/>
    </row>
    <row r="32" spans="1:9" ht="30.75" thickBot="1" x14ac:dyDescent="0.3">
      <c r="A32" s="62">
        <v>3.19</v>
      </c>
      <c r="B32" s="68" t="s">
        <v>65</v>
      </c>
      <c r="C32" s="43" t="s">
        <v>24</v>
      </c>
      <c r="D32" s="47">
        <v>1</v>
      </c>
      <c r="E32" s="54">
        <v>20</v>
      </c>
      <c r="F32" s="65">
        <f t="shared" si="3"/>
        <v>0</v>
      </c>
      <c r="G32" s="64">
        <f t="shared" si="0"/>
        <v>20</v>
      </c>
      <c r="H32" s="92"/>
      <c r="I32" s="91"/>
    </row>
    <row r="33" spans="1:9" ht="30.75" thickBot="1" x14ac:dyDescent="0.3">
      <c r="A33" s="62">
        <v>3.2</v>
      </c>
      <c r="B33" s="68" t="s">
        <v>66</v>
      </c>
      <c r="C33" s="43" t="s">
        <v>24</v>
      </c>
      <c r="D33" s="47">
        <v>1</v>
      </c>
      <c r="E33" s="54">
        <v>18</v>
      </c>
      <c r="F33" s="65">
        <f t="shared" si="3"/>
        <v>0</v>
      </c>
      <c r="G33" s="64">
        <f t="shared" si="0"/>
        <v>18</v>
      </c>
      <c r="H33" s="92"/>
      <c r="I33" s="91"/>
    </row>
    <row r="34" spans="1:9" ht="30.75" thickBot="1" x14ac:dyDescent="0.3">
      <c r="A34" s="62">
        <v>3.21</v>
      </c>
      <c r="B34" s="68" t="s">
        <v>85</v>
      </c>
      <c r="C34" s="43" t="s">
        <v>24</v>
      </c>
      <c r="D34" s="47">
        <v>1</v>
      </c>
      <c r="E34" s="54">
        <v>16</v>
      </c>
      <c r="F34" s="65">
        <f t="shared" si="3"/>
        <v>0</v>
      </c>
      <c r="G34" s="64">
        <f t="shared" si="0"/>
        <v>16</v>
      </c>
      <c r="H34" s="92"/>
      <c r="I34" s="91"/>
    </row>
    <row r="35" spans="1:9" ht="30.75" thickBot="1" x14ac:dyDescent="0.3">
      <c r="A35" s="62">
        <v>3.22</v>
      </c>
      <c r="B35" s="68" t="s">
        <v>67</v>
      </c>
      <c r="C35" s="43" t="s">
        <v>24</v>
      </c>
      <c r="D35" s="47">
        <v>1</v>
      </c>
      <c r="E35" s="54">
        <v>10</v>
      </c>
      <c r="F35" s="65">
        <f t="shared" si="3"/>
        <v>0</v>
      </c>
      <c r="G35" s="64">
        <f t="shared" si="0"/>
        <v>10</v>
      </c>
      <c r="H35" s="92"/>
      <c r="I35" s="91"/>
    </row>
    <row r="36" spans="1:9" ht="30.75" thickBot="1" x14ac:dyDescent="0.3">
      <c r="A36" s="62">
        <v>3.23</v>
      </c>
      <c r="B36" s="68" t="s">
        <v>68</v>
      </c>
      <c r="C36" s="43" t="s">
        <v>24</v>
      </c>
      <c r="D36" s="47">
        <v>1</v>
      </c>
      <c r="E36" s="54">
        <v>9</v>
      </c>
      <c r="F36" s="65">
        <f t="shared" si="3"/>
        <v>0</v>
      </c>
      <c r="G36" s="64">
        <f t="shared" si="0"/>
        <v>9</v>
      </c>
      <c r="H36" s="92"/>
      <c r="I36" s="91"/>
    </row>
    <row r="37" spans="1:9" ht="16.5" thickBot="1" x14ac:dyDescent="0.3">
      <c r="A37" s="62">
        <v>3.24</v>
      </c>
      <c r="B37" s="68" t="s">
        <v>84</v>
      </c>
      <c r="C37" s="43" t="s">
        <v>24</v>
      </c>
      <c r="D37" s="47">
        <v>1</v>
      </c>
      <c r="E37" s="54">
        <v>10</v>
      </c>
      <c r="F37" s="65">
        <f t="shared" si="3"/>
        <v>0</v>
      </c>
      <c r="G37" s="64">
        <f t="shared" si="0"/>
        <v>10</v>
      </c>
      <c r="H37" s="92"/>
      <c r="I37" s="91"/>
    </row>
    <row r="38" spans="1:9" ht="16.5" thickBot="1" x14ac:dyDescent="0.3">
      <c r="A38" s="62">
        <v>3.2500000000000102</v>
      </c>
      <c r="B38" s="63" t="s">
        <v>150</v>
      </c>
      <c r="C38" s="43" t="s">
        <v>41</v>
      </c>
      <c r="D38" s="43">
        <v>10</v>
      </c>
      <c r="E38" s="54">
        <v>16</v>
      </c>
      <c r="F38" s="65">
        <f t="shared" si="3"/>
        <v>0</v>
      </c>
      <c r="G38" s="64">
        <f t="shared" si="0"/>
        <v>16</v>
      </c>
      <c r="H38" s="92"/>
      <c r="I38" s="91"/>
    </row>
    <row r="39" spans="1:9" ht="30.75" thickBot="1" x14ac:dyDescent="0.3">
      <c r="A39" s="62">
        <v>3.26000000000001</v>
      </c>
      <c r="B39" s="68" t="s">
        <v>154</v>
      </c>
      <c r="C39" s="43" t="s">
        <v>32</v>
      </c>
      <c r="D39" s="43">
        <v>1</v>
      </c>
      <c r="E39" s="54">
        <v>500</v>
      </c>
      <c r="F39" s="65">
        <f t="shared" si="3"/>
        <v>0</v>
      </c>
      <c r="G39" s="64">
        <f t="shared" si="0"/>
        <v>500</v>
      </c>
      <c r="H39" s="92"/>
      <c r="I39" s="91"/>
    </row>
    <row r="40" spans="1:9" ht="30.75" thickBot="1" x14ac:dyDescent="0.3">
      <c r="A40" s="62">
        <v>3.2700000000000098</v>
      </c>
      <c r="B40" s="68" t="s">
        <v>155</v>
      </c>
      <c r="C40" s="43" t="s">
        <v>32</v>
      </c>
      <c r="D40" s="43">
        <v>1</v>
      </c>
      <c r="E40" s="54">
        <v>220</v>
      </c>
      <c r="F40" s="65">
        <f t="shared" si="3"/>
        <v>0</v>
      </c>
      <c r="G40" s="64">
        <f t="shared" si="0"/>
        <v>220</v>
      </c>
      <c r="H40" s="92"/>
      <c r="I40" s="91"/>
    </row>
    <row r="41" spans="1:9" ht="21" customHeight="1" thickBot="1" x14ac:dyDescent="0.25">
      <c r="A41" s="135" t="s">
        <v>200</v>
      </c>
      <c r="B41" s="136"/>
      <c r="C41" s="136"/>
      <c r="D41" s="136"/>
      <c r="E41" s="136"/>
      <c r="F41" s="137"/>
      <c r="G41" s="5">
        <f>SUM(G14:G40)</f>
        <v>31051</v>
      </c>
    </row>
  </sheetData>
  <sheetProtection algorithmName="SHA-512" hashValue="uZcsNdItmQpngKdf3wEuHZ140mxpUDHszrqeeAc9p3jc2RMXdPJE2ZW+TDODPNEYhl1TpZ8w99/bBcNjYaRcFw==" saltValue="PU2i1yCj79eaBmolcLfS4w==" spinCount="100000" sheet="1" objects="1" scenarios="1"/>
  <mergeCells count="5">
    <mergeCell ref="A1:I1"/>
    <mergeCell ref="A11:I11"/>
    <mergeCell ref="A41:F41"/>
    <mergeCell ref="A12:E12"/>
    <mergeCell ref="G12:I12"/>
  </mergeCells>
  <phoneticPr fontId="14"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C239F-5AFD-497E-B3F8-15C5E6630010}">
  <dimension ref="A1:I61"/>
  <sheetViews>
    <sheetView rightToLeft="1" workbookViewId="0">
      <selection activeCell="B15" sqref="B15"/>
    </sheetView>
  </sheetViews>
  <sheetFormatPr defaultRowHeight="14.25" x14ac:dyDescent="0.2"/>
  <cols>
    <col min="2" max="2" width="66.875" customWidth="1"/>
    <col min="4" max="4" width="10" customWidth="1"/>
    <col min="5" max="5" width="12.125" customWidth="1"/>
    <col min="6" max="6" width="13.375" customWidth="1"/>
    <col min="7" max="7" width="16.75" customWidth="1"/>
    <col min="8" max="8" width="21" customWidth="1"/>
    <col min="9" max="9" width="24.375" customWidth="1"/>
  </cols>
  <sheetData>
    <row r="1" spans="1:9" ht="30.75" customHeight="1" thickBot="1" x14ac:dyDescent="0.25">
      <c r="A1" s="138" t="s">
        <v>219</v>
      </c>
      <c r="B1" s="139"/>
      <c r="C1" s="139"/>
      <c r="D1" s="139"/>
      <c r="E1" s="139"/>
      <c r="F1" s="139"/>
      <c r="G1" s="139"/>
      <c r="H1" s="139"/>
      <c r="I1" s="140"/>
    </row>
    <row r="2" spans="1:9" ht="16.5" thickBot="1" x14ac:dyDescent="0.25">
      <c r="A2" s="104" t="s">
        <v>196</v>
      </c>
      <c r="B2" s="105" t="s">
        <v>189</v>
      </c>
    </row>
    <row r="3" spans="1:9" ht="15" x14ac:dyDescent="0.2">
      <c r="A3" s="69">
        <v>1</v>
      </c>
      <c r="B3" s="70" t="s">
        <v>190</v>
      </c>
    </row>
    <row r="4" spans="1:9" ht="15" x14ac:dyDescent="0.2">
      <c r="A4" s="58">
        <v>2</v>
      </c>
      <c r="B4" s="59" t="s">
        <v>202</v>
      </c>
    </row>
    <row r="5" spans="1:9" ht="15" x14ac:dyDescent="0.2">
      <c r="A5" s="58">
        <v>3</v>
      </c>
      <c r="B5" s="59" t="s">
        <v>191</v>
      </c>
    </row>
    <row r="6" spans="1:9" ht="15" x14ac:dyDescent="0.2">
      <c r="A6" s="58">
        <v>4</v>
      </c>
      <c r="B6" s="59" t="s">
        <v>192</v>
      </c>
    </row>
    <row r="7" spans="1:9" ht="15" x14ac:dyDescent="0.2">
      <c r="A7" s="58">
        <v>5</v>
      </c>
      <c r="B7" s="59" t="s">
        <v>193</v>
      </c>
    </row>
    <row r="8" spans="1:9" ht="15.75" thickBot="1" x14ac:dyDescent="0.25">
      <c r="A8" s="60">
        <v>6</v>
      </c>
      <c r="B8" s="61" t="s">
        <v>194</v>
      </c>
    </row>
    <row r="10" spans="1:9" ht="15" thickBot="1" x14ac:dyDescent="0.25"/>
    <row r="11" spans="1:9" ht="45.75" customHeight="1" thickBot="1" x14ac:dyDescent="0.25">
      <c r="A11" s="121" t="s">
        <v>156</v>
      </c>
      <c r="B11" s="122"/>
      <c r="C11" s="122"/>
      <c r="D11" s="122"/>
      <c r="E11" s="122"/>
      <c r="F11" s="122"/>
      <c r="G11" s="122"/>
      <c r="H11" s="122"/>
      <c r="I11" s="123"/>
    </row>
    <row r="12" spans="1:9" ht="45.75" customHeight="1" thickBot="1" x14ac:dyDescent="0.25">
      <c r="A12" s="124" t="s">
        <v>153</v>
      </c>
      <c r="B12" s="125"/>
      <c r="C12" s="125"/>
      <c r="D12" s="125"/>
      <c r="E12" s="125"/>
      <c r="F12" s="89"/>
      <c r="G12" s="9"/>
      <c r="H12" s="7"/>
      <c r="I12" s="8"/>
    </row>
    <row r="13" spans="1:9" ht="90.75" thickBot="1" x14ac:dyDescent="0.25">
      <c r="A13" s="11" t="s">
        <v>132</v>
      </c>
      <c r="B13" s="11" t="s">
        <v>0</v>
      </c>
      <c r="C13" s="12" t="s">
        <v>3</v>
      </c>
      <c r="D13" s="13" t="s">
        <v>1</v>
      </c>
      <c r="E13" s="15" t="s">
        <v>145</v>
      </c>
      <c r="F13" s="10" t="s">
        <v>125</v>
      </c>
      <c r="G13" s="79" t="s">
        <v>124</v>
      </c>
      <c r="H13" s="13" t="s">
        <v>2</v>
      </c>
      <c r="I13" s="14" t="s">
        <v>201</v>
      </c>
    </row>
    <row r="14" spans="1:9" ht="60.75" customHeight="1" thickBot="1" x14ac:dyDescent="0.3">
      <c r="A14" s="71">
        <v>4.01</v>
      </c>
      <c r="B14" s="51" t="s">
        <v>136</v>
      </c>
      <c r="C14" s="52" t="s">
        <v>32</v>
      </c>
      <c r="D14" s="53">
        <v>1</v>
      </c>
      <c r="E14" s="54">
        <v>8500</v>
      </c>
      <c r="F14" s="56">
        <f>F12</f>
        <v>0</v>
      </c>
      <c r="G14" s="54">
        <f t="shared" ref="G14:G54" si="0">E14-F14*E14</f>
        <v>8500</v>
      </c>
      <c r="H14" s="90"/>
      <c r="I14" s="91"/>
    </row>
    <row r="15" spans="1:9" ht="60.75" thickBot="1" x14ac:dyDescent="0.3">
      <c r="A15" s="71">
        <v>4.0199999999999996</v>
      </c>
      <c r="B15" s="51" t="s">
        <v>143</v>
      </c>
      <c r="C15" s="52" t="s">
        <v>32</v>
      </c>
      <c r="D15" s="53">
        <v>1</v>
      </c>
      <c r="E15" s="54">
        <v>6000</v>
      </c>
      <c r="F15" s="56">
        <f>F12</f>
        <v>0</v>
      </c>
      <c r="G15" s="54">
        <f t="shared" si="0"/>
        <v>6000</v>
      </c>
      <c r="H15" s="90"/>
      <c r="I15" s="91"/>
    </row>
    <row r="16" spans="1:9" ht="75.75" thickBot="1" x14ac:dyDescent="0.3">
      <c r="A16" s="71">
        <v>4.03</v>
      </c>
      <c r="B16" s="51" t="s">
        <v>137</v>
      </c>
      <c r="C16" s="52" t="s">
        <v>32</v>
      </c>
      <c r="D16" s="53">
        <v>1</v>
      </c>
      <c r="E16" s="54">
        <v>5500</v>
      </c>
      <c r="F16" s="55">
        <f>F12</f>
        <v>0</v>
      </c>
      <c r="G16" s="54">
        <f t="shared" si="0"/>
        <v>5500</v>
      </c>
      <c r="H16" s="92"/>
      <c r="I16" s="91"/>
    </row>
    <row r="17" spans="1:9" ht="75.75" thickBot="1" x14ac:dyDescent="0.3">
      <c r="A17" s="71">
        <v>4.04</v>
      </c>
      <c r="B17" s="51" t="s">
        <v>138</v>
      </c>
      <c r="C17" s="52" t="s">
        <v>32</v>
      </c>
      <c r="D17" s="53">
        <v>1</v>
      </c>
      <c r="E17" s="54">
        <v>4500</v>
      </c>
      <c r="F17" s="56">
        <f t="shared" ref="F17" si="1">F15</f>
        <v>0</v>
      </c>
      <c r="G17" s="54">
        <f t="shared" si="0"/>
        <v>4500</v>
      </c>
      <c r="H17" s="92"/>
      <c r="I17" s="91"/>
    </row>
    <row r="18" spans="1:9" ht="60.75" thickBot="1" x14ac:dyDescent="0.3">
      <c r="A18" s="71">
        <v>4.05</v>
      </c>
      <c r="B18" s="51" t="s">
        <v>139</v>
      </c>
      <c r="C18" s="52" t="s">
        <v>32</v>
      </c>
      <c r="D18" s="53">
        <v>1</v>
      </c>
      <c r="E18" s="72">
        <v>3400</v>
      </c>
      <c r="F18" s="56">
        <f t="shared" ref="F18" si="2">F15</f>
        <v>0</v>
      </c>
      <c r="G18" s="54">
        <f t="shared" si="0"/>
        <v>3400</v>
      </c>
      <c r="H18" s="92"/>
      <c r="I18" s="91"/>
    </row>
    <row r="19" spans="1:9" ht="60.75" thickBot="1" x14ac:dyDescent="0.3">
      <c r="A19" s="71">
        <v>4.0599999999999996</v>
      </c>
      <c r="B19" s="51" t="s">
        <v>140</v>
      </c>
      <c r="C19" s="52" t="s">
        <v>32</v>
      </c>
      <c r="D19" s="53">
        <v>1</v>
      </c>
      <c r="E19" s="72">
        <v>4100</v>
      </c>
      <c r="F19" s="55">
        <f t="shared" ref="F19" si="3">F15</f>
        <v>0</v>
      </c>
      <c r="G19" s="54">
        <f t="shared" si="0"/>
        <v>4100</v>
      </c>
      <c r="H19" s="92"/>
      <c r="I19" s="91"/>
    </row>
    <row r="20" spans="1:9" ht="60.75" thickBot="1" x14ac:dyDescent="0.3">
      <c r="A20" s="71">
        <v>4.07</v>
      </c>
      <c r="B20" s="51" t="s">
        <v>110</v>
      </c>
      <c r="C20" s="52" t="s">
        <v>32</v>
      </c>
      <c r="D20" s="53">
        <v>1</v>
      </c>
      <c r="E20" s="72">
        <v>2900</v>
      </c>
      <c r="F20" s="56">
        <f t="shared" ref="F20" si="4">F18</f>
        <v>0</v>
      </c>
      <c r="G20" s="54">
        <f t="shared" si="0"/>
        <v>2900</v>
      </c>
      <c r="H20" s="92"/>
      <c r="I20" s="91"/>
    </row>
    <row r="21" spans="1:9" ht="30.75" thickBot="1" x14ac:dyDescent="0.3">
      <c r="A21" s="71">
        <v>4.08</v>
      </c>
      <c r="B21" s="51" t="s">
        <v>90</v>
      </c>
      <c r="C21" s="52" t="s">
        <v>32</v>
      </c>
      <c r="D21" s="53">
        <v>1</v>
      </c>
      <c r="E21" s="54">
        <v>2500</v>
      </c>
      <c r="F21" s="56">
        <f t="shared" ref="F21" si="5">F18</f>
        <v>0</v>
      </c>
      <c r="G21" s="54">
        <f t="shared" si="0"/>
        <v>2500</v>
      </c>
      <c r="H21" s="92"/>
      <c r="I21" s="91"/>
    </row>
    <row r="22" spans="1:9" ht="45.75" thickBot="1" x14ac:dyDescent="0.3">
      <c r="A22" s="71">
        <v>4.09</v>
      </c>
      <c r="B22" s="51" t="s">
        <v>133</v>
      </c>
      <c r="C22" s="52" t="s">
        <v>32</v>
      </c>
      <c r="D22" s="53">
        <v>1</v>
      </c>
      <c r="E22" s="54">
        <v>2000</v>
      </c>
      <c r="F22" s="55">
        <f t="shared" ref="F22" si="6">F18</f>
        <v>0</v>
      </c>
      <c r="G22" s="54">
        <f t="shared" si="0"/>
        <v>2000</v>
      </c>
      <c r="H22" s="92"/>
      <c r="I22" s="91"/>
    </row>
    <row r="23" spans="1:9" ht="45.75" thickBot="1" x14ac:dyDescent="0.3">
      <c r="A23" s="71">
        <v>4.0999999999999996</v>
      </c>
      <c r="B23" s="51" t="s">
        <v>135</v>
      </c>
      <c r="C23" s="52" t="s">
        <v>32</v>
      </c>
      <c r="D23" s="53">
        <v>1</v>
      </c>
      <c r="E23" s="54">
        <v>1800</v>
      </c>
      <c r="F23" s="56">
        <f t="shared" ref="F23" si="7">F21</f>
        <v>0</v>
      </c>
      <c r="G23" s="54">
        <f t="shared" si="0"/>
        <v>1800</v>
      </c>
      <c r="H23" s="92"/>
      <c r="I23" s="91"/>
    </row>
    <row r="24" spans="1:9" ht="45.75" thickBot="1" x14ac:dyDescent="0.3">
      <c r="A24" s="71">
        <v>4.1100000000000003</v>
      </c>
      <c r="B24" s="51" t="s">
        <v>134</v>
      </c>
      <c r="C24" s="52" t="s">
        <v>32</v>
      </c>
      <c r="D24" s="53">
        <v>1</v>
      </c>
      <c r="E24" s="54">
        <v>1200</v>
      </c>
      <c r="F24" s="56">
        <f t="shared" ref="F24" si="8">F21</f>
        <v>0</v>
      </c>
      <c r="G24" s="54">
        <f t="shared" si="0"/>
        <v>1200</v>
      </c>
      <c r="H24" s="92"/>
      <c r="I24" s="91"/>
    </row>
    <row r="25" spans="1:9" ht="45.75" thickBot="1" x14ac:dyDescent="0.3">
      <c r="A25" s="71">
        <v>4.12</v>
      </c>
      <c r="B25" s="51" t="s">
        <v>93</v>
      </c>
      <c r="C25" s="52" t="s">
        <v>32</v>
      </c>
      <c r="D25" s="53">
        <v>1</v>
      </c>
      <c r="E25" s="54">
        <v>800</v>
      </c>
      <c r="F25" s="55">
        <f t="shared" ref="F25" si="9">F21</f>
        <v>0</v>
      </c>
      <c r="G25" s="54">
        <f t="shared" si="0"/>
        <v>800</v>
      </c>
      <c r="H25" s="92"/>
      <c r="I25" s="91"/>
    </row>
    <row r="26" spans="1:9" ht="45.75" thickBot="1" x14ac:dyDescent="0.3">
      <c r="A26" s="71">
        <v>4.13</v>
      </c>
      <c r="B26" s="51" t="s">
        <v>89</v>
      </c>
      <c r="C26" s="52" t="s">
        <v>32</v>
      </c>
      <c r="D26" s="53">
        <v>1</v>
      </c>
      <c r="E26" s="54">
        <v>3800</v>
      </c>
      <c r="F26" s="56">
        <f t="shared" ref="F26" si="10">F24</f>
        <v>0</v>
      </c>
      <c r="G26" s="54">
        <f t="shared" si="0"/>
        <v>3800</v>
      </c>
      <c r="H26" s="92"/>
      <c r="I26" s="91"/>
    </row>
    <row r="27" spans="1:9" ht="45.75" thickBot="1" x14ac:dyDescent="0.3">
      <c r="A27" s="71">
        <v>4.1399999999999997</v>
      </c>
      <c r="B27" s="51" t="s">
        <v>106</v>
      </c>
      <c r="C27" s="52" t="s">
        <v>32</v>
      </c>
      <c r="D27" s="53">
        <v>1</v>
      </c>
      <c r="E27" s="54">
        <v>850</v>
      </c>
      <c r="F27" s="56">
        <f t="shared" ref="F27" si="11">F24</f>
        <v>0</v>
      </c>
      <c r="G27" s="54">
        <f t="shared" si="0"/>
        <v>850</v>
      </c>
      <c r="H27" s="92"/>
      <c r="I27" s="91"/>
    </row>
    <row r="28" spans="1:9" ht="47.25" customHeight="1" thickBot="1" x14ac:dyDescent="0.3">
      <c r="A28" s="71">
        <v>4.1500000000000004</v>
      </c>
      <c r="B28" s="51" t="s">
        <v>107</v>
      </c>
      <c r="C28" s="52" t="s">
        <v>32</v>
      </c>
      <c r="D28" s="73">
        <v>1</v>
      </c>
      <c r="E28" s="54">
        <v>1060</v>
      </c>
      <c r="F28" s="55">
        <f t="shared" ref="F28" si="12">F24</f>
        <v>0</v>
      </c>
      <c r="G28" s="54">
        <f t="shared" si="0"/>
        <v>1060</v>
      </c>
      <c r="H28" s="92"/>
      <c r="I28" s="91"/>
    </row>
    <row r="29" spans="1:9" ht="51" customHeight="1" thickBot="1" x14ac:dyDescent="0.3">
      <c r="A29" s="71">
        <v>4.16</v>
      </c>
      <c r="B29" s="51" t="s">
        <v>108</v>
      </c>
      <c r="C29" s="74" t="s">
        <v>5</v>
      </c>
      <c r="D29" s="73">
        <v>1</v>
      </c>
      <c r="E29" s="54">
        <v>1560</v>
      </c>
      <c r="F29" s="56">
        <f t="shared" ref="F29" si="13">F27</f>
        <v>0</v>
      </c>
      <c r="G29" s="54">
        <f t="shared" si="0"/>
        <v>1560</v>
      </c>
      <c r="H29" s="92"/>
      <c r="I29" s="91"/>
    </row>
    <row r="30" spans="1:9" ht="48.75" customHeight="1" thickBot="1" x14ac:dyDescent="0.3">
      <c r="A30" s="71">
        <v>4.17</v>
      </c>
      <c r="B30" s="51" t="s">
        <v>109</v>
      </c>
      <c r="C30" s="74" t="s">
        <v>5</v>
      </c>
      <c r="D30" s="73">
        <v>1</v>
      </c>
      <c r="E30" s="54">
        <v>1740</v>
      </c>
      <c r="F30" s="56">
        <f t="shared" ref="F30" si="14">F27</f>
        <v>0</v>
      </c>
      <c r="G30" s="54">
        <f t="shared" si="0"/>
        <v>1740</v>
      </c>
      <c r="H30" s="92"/>
      <c r="I30" s="91"/>
    </row>
    <row r="31" spans="1:9" ht="30.75" thickBot="1" x14ac:dyDescent="0.3">
      <c r="A31" s="71">
        <v>4.18</v>
      </c>
      <c r="B31" s="75" t="s">
        <v>101</v>
      </c>
      <c r="C31" s="52" t="s">
        <v>56</v>
      </c>
      <c r="D31" s="53">
        <v>1</v>
      </c>
      <c r="E31" s="54">
        <v>1770</v>
      </c>
      <c r="F31" s="55">
        <f t="shared" ref="F31" si="15">F27</f>
        <v>0</v>
      </c>
      <c r="G31" s="54">
        <f t="shared" si="0"/>
        <v>1770</v>
      </c>
      <c r="H31" s="92"/>
      <c r="I31" s="91"/>
    </row>
    <row r="32" spans="1:9" ht="45.75" thickBot="1" x14ac:dyDescent="0.3">
      <c r="A32" s="71">
        <v>4.1900000000000004</v>
      </c>
      <c r="B32" s="51" t="s">
        <v>94</v>
      </c>
      <c r="C32" s="52" t="s">
        <v>32</v>
      </c>
      <c r="D32" s="53">
        <v>1</v>
      </c>
      <c r="E32" s="54">
        <v>2500</v>
      </c>
      <c r="F32" s="56">
        <f t="shared" ref="F32" si="16">F30</f>
        <v>0</v>
      </c>
      <c r="G32" s="54">
        <f t="shared" si="0"/>
        <v>2500</v>
      </c>
      <c r="H32" s="92"/>
      <c r="I32" s="91"/>
    </row>
    <row r="33" spans="1:9" ht="30.75" thickBot="1" x14ac:dyDescent="0.3">
      <c r="A33" s="71">
        <v>4.2</v>
      </c>
      <c r="B33" s="51" t="s">
        <v>47</v>
      </c>
      <c r="C33" s="52" t="s">
        <v>24</v>
      </c>
      <c r="D33" s="53">
        <v>1</v>
      </c>
      <c r="E33" s="54">
        <v>65</v>
      </c>
      <c r="F33" s="56">
        <f t="shared" ref="F33" si="17">F30</f>
        <v>0</v>
      </c>
      <c r="G33" s="54">
        <f t="shared" si="0"/>
        <v>65</v>
      </c>
      <c r="H33" s="92"/>
      <c r="I33" s="91"/>
    </row>
    <row r="34" spans="1:9" ht="30.75" thickBot="1" x14ac:dyDescent="0.3">
      <c r="A34" s="71">
        <v>4.21</v>
      </c>
      <c r="B34" s="51" t="s">
        <v>48</v>
      </c>
      <c r="C34" s="52" t="s">
        <v>24</v>
      </c>
      <c r="D34" s="53">
        <v>1</v>
      </c>
      <c r="E34" s="54">
        <v>45</v>
      </c>
      <c r="F34" s="55">
        <f t="shared" ref="F34" si="18">F30</f>
        <v>0</v>
      </c>
      <c r="G34" s="54">
        <f t="shared" si="0"/>
        <v>45</v>
      </c>
      <c r="H34" s="90"/>
      <c r="I34" s="91"/>
    </row>
    <row r="35" spans="1:9" ht="30.75" thickBot="1" x14ac:dyDescent="0.3">
      <c r="A35" s="71">
        <v>4.22</v>
      </c>
      <c r="B35" s="51" t="s">
        <v>49</v>
      </c>
      <c r="C35" s="52" t="s">
        <v>24</v>
      </c>
      <c r="D35" s="53">
        <v>1</v>
      </c>
      <c r="E35" s="54">
        <v>35</v>
      </c>
      <c r="F35" s="56">
        <f t="shared" ref="F35" si="19">F33</f>
        <v>0</v>
      </c>
      <c r="G35" s="54">
        <f t="shared" si="0"/>
        <v>35</v>
      </c>
      <c r="H35" s="92"/>
      <c r="I35" s="91"/>
    </row>
    <row r="36" spans="1:9" ht="50.25" customHeight="1" thickBot="1" x14ac:dyDescent="0.3">
      <c r="A36" s="71">
        <v>4.2300000000000004</v>
      </c>
      <c r="B36" s="51" t="s">
        <v>98</v>
      </c>
      <c r="C36" s="52" t="s">
        <v>32</v>
      </c>
      <c r="D36" s="53">
        <v>1</v>
      </c>
      <c r="E36" s="54">
        <v>1000</v>
      </c>
      <c r="F36" s="56">
        <f t="shared" ref="F36" si="20">F33</f>
        <v>0</v>
      </c>
      <c r="G36" s="54">
        <f t="shared" si="0"/>
        <v>1000</v>
      </c>
      <c r="H36" s="92"/>
      <c r="I36" s="91"/>
    </row>
    <row r="37" spans="1:9" ht="48" customHeight="1" thickBot="1" x14ac:dyDescent="0.3">
      <c r="A37" s="71">
        <v>4.2399999999999904</v>
      </c>
      <c r="B37" s="51" t="s">
        <v>99</v>
      </c>
      <c r="C37" s="52" t="s">
        <v>32</v>
      </c>
      <c r="D37" s="53">
        <v>1</v>
      </c>
      <c r="E37" s="54">
        <v>1800</v>
      </c>
      <c r="F37" s="55">
        <f t="shared" ref="F37" si="21">F33</f>
        <v>0</v>
      </c>
      <c r="G37" s="54">
        <f t="shared" si="0"/>
        <v>1800</v>
      </c>
      <c r="H37" s="92"/>
      <c r="I37" s="91"/>
    </row>
    <row r="38" spans="1:9" ht="45.75" thickBot="1" x14ac:dyDescent="0.3">
      <c r="A38" s="71">
        <v>4.2499999999999902</v>
      </c>
      <c r="B38" s="51" t="s">
        <v>141</v>
      </c>
      <c r="C38" s="52" t="s">
        <v>24</v>
      </c>
      <c r="D38" s="53">
        <v>1</v>
      </c>
      <c r="E38" s="54">
        <v>20</v>
      </c>
      <c r="F38" s="56">
        <f t="shared" ref="F38" si="22">F36</f>
        <v>0</v>
      </c>
      <c r="G38" s="54">
        <f t="shared" si="0"/>
        <v>20</v>
      </c>
      <c r="H38" s="92"/>
      <c r="I38" s="91"/>
    </row>
    <row r="39" spans="1:9" ht="30.75" thickBot="1" x14ac:dyDescent="0.3">
      <c r="A39" s="71">
        <v>4.25999999999999</v>
      </c>
      <c r="B39" s="51" t="s">
        <v>102</v>
      </c>
      <c r="C39" s="52" t="s">
        <v>24</v>
      </c>
      <c r="D39" s="53">
        <v>1</v>
      </c>
      <c r="E39" s="54">
        <v>19.899999999999999</v>
      </c>
      <c r="F39" s="56">
        <f t="shared" ref="F39" si="23">F36</f>
        <v>0</v>
      </c>
      <c r="G39" s="54">
        <f t="shared" si="0"/>
        <v>19.899999999999999</v>
      </c>
      <c r="H39" s="92"/>
      <c r="I39" s="91"/>
    </row>
    <row r="40" spans="1:9" ht="45.75" thickBot="1" x14ac:dyDescent="0.3">
      <c r="A40" s="71">
        <v>4.2699999999999898</v>
      </c>
      <c r="B40" s="51" t="s">
        <v>103</v>
      </c>
      <c r="C40" s="52" t="s">
        <v>24</v>
      </c>
      <c r="D40" s="53">
        <v>1</v>
      </c>
      <c r="E40" s="54">
        <v>21.6</v>
      </c>
      <c r="F40" s="55">
        <f t="shared" ref="F40:F54" si="24">F36</f>
        <v>0</v>
      </c>
      <c r="G40" s="54">
        <f t="shared" si="0"/>
        <v>21.6</v>
      </c>
      <c r="H40" s="92"/>
      <c r="I40" s="91"/>
    </row>
    <row r="41" spans="1:9" ht="45.75" thickBot="1" x14ac:dyDescent="0.3">
      <c r="A41" s="71">
        <v>4.2799999999999896</v>
      </c>
      <c r="B41" s="51" t="s">
        <v>104</v>
      </c>
      <c r="C41" s="52" t="s">
        <v>24</v>
      </c>
      <c r="D41" s="53">
        <v>1</v>
      </c>
      <c r="E41" s="54">
        <v>25.2</v>
      </c>
      <c r="F41" s="55">
        <f t="shared" si="24"/>
        <v>0</v>
      </c>
      <c r="G41" s="54">
        <f t="shared" si="0"/>
        <v>25.2</v>
      </c>
      <c r="H41" s="92"/>
      <c r="I41" s="91"/>
    </row>
    <row r="42" spans="1:9" ht="45.75" thickBot="1" x14ac:dyDescent="0.3">
      <c r="A42" s="71">
        <v>4.2899999999999903</v>
      </c>
      <c r="B42" s="51" t="s">
        <v>105</v>
      </c>
      <c r="C42" s="52" t="s">
        <v>24</v>
      </c>
      <c r="D42" s="53">
        <v>1</v>
      </c>
      <c r="E42" s="54">
        <v>35</v>
      </c>
      <c r="F42" s="55">
        <f t="shared" si="24"/>
        <v>0</v>
      </c>
      <c r="G42" s="54">
        <f t="shared" si="0"/>
        <v>35</v>
      </c>
      <c r="H42" s="92"/>
      <c r="I42" s="91"/>
    </row>
    <row r="43" spans="1:9" ht="30.75" thickBot="1" x14ac:dyDescent="0.3">
      <c r="A43" s="71">
        <v>4.3899999999999899</v>
      </c>
      <c r="B43" s="51" t="s">
        <v>144</v>
      </c>
      <c r="C43" s="52" t="s">
        <v>24</v>
      </c>
      <c r="D43" s="53">
        <v>1</v>
      </c>
      <c r="E43" s="54">
        <v>45</v>
      </c>
      <c r="F43" s="55">
        <f t="shared" si="24"/>
        <v>0</v>
      </c>
      <c r="G43" s="54">
        <f t="shared" si="0"/>
        <v>45</v>
      </c>
      <c r="H43" s="92"/>
      <c r="I43" s="91"/>
    </row>
    <row r="44" spans="1:9" ht="30.75" thickBot="1" x14ac:dyDescent="0.3">
      <c r="A44" s="71">
        <v>4.4199999999999902</v>
      </c>
      <c r="B44" s="51" t="s">
        <v>76</v>
      </c>
      <c r="C44" s="52" t="s">
        <v>24</v>
      </c>
      <c r="D44" s="53">
        <v>1</v>
      </c>
      <c r="E44" s="54">
        <v>25</v>
      </c>
      <c r="F44" s="55">
        <f t="shared" si="24"/>
        <v>0</v>
      </c>
      <c r="G44" s="54">
        <f t="shared" si="0"/>
        <v>25</v>
      </c>
      <c r="H44" s="92"/>
      <c r="I44" s="91"/>
    </row>
    <row r="45" spans="1:9" ht="30.75" thickBot="1" x14ac:dyDescent="0.3">
      <c r="A45" s="71">
        <v>4.4299999999999899</v>
      </c>
      <c r="B45" s="51" t="s">
        <v>77</v>
      </c>
      <c r="C45" s="52" t="s">
        <v>24</v>
      </c>
      <c r="D45" s="53">
        <v>1</v>
      </c>
      <c r="E45" s="54">
        <v>30</v>
      </c>
      <c r="F45" s="55">
        <f t="shared" si="24"/>
        <v>0</v>
      </c>
      <c r="G45" s="54">
        <f t="shared" si="0"/>
        <v>30</v>
      </c>
      <c r="H45" s="92"/>
      <c r="I45" s="91"/>
    </row>
    <row r="46" spans="1:9" ht="30.75" thickBot="1" x14ac:dyDescent="0.3">
      <c r="A46" s="71">
        <v>4.4399999999999897</v>
      </c>
      <c r="B46" s="51" t="s">
        <v>78</v>
      </c>
      <c r="C46" s="52" t="s">
        <v>24</v>
      </c>
      <c r="D46" s="53">
        <v>1</v>
      </c>
      <c r="E46" s="54">
        <v>40</v>
      </c>
      <c r="F46" s="55">
        <f t="shared" si="24"/>
        <v>0</v>
      </c>
      <c r="G46" s="54">
        <f t="shared" si="0"/>
        <v>40</v>
      </c>
      <c r="H46" s="92"/>
      <c r="I46" s="91"/>
    </row>
    <row r="47" spans="1:9" ht="45.75" thickBot="1" x14ac:dyDescent="0.3">
      <c r="A47" s="71">
        <v>4.4499999999999904</v>
      </c>
      <c r="B47" s="51" t="s">
        <v>95</v>
      </c>
      <c r="C47" s="52" t="s">
        <v>24</v>
      </c>
      <c r="D47" s="53">
        <v>1</v>
      </c>
      <c r="E47" s="54">
        <v>250</v>
      </c>
      <c r="F47" s="55">
        <f t="shared" si="24"/>
        <v>0</v>
      </c>
      <c r="G47" s="54">
        <f t="shared" si="0"/>
        <v>250</v>
      </c>
      <c r="H47" s="92"/>
      <c r="I47" s="91"/>
    </row>
    <row r="48" spans="1:9" ht="30.75" thickBot="1" x14ac:dyDescent="0.3">
      <c r="A48" s="71">
        <v>4.4599999999999902</v>
      </c>
      <c r="B48" s="51" t="s">
        <v>54</v>
      </c>
      <c r="C48" s="52" t="s">
        <v>24</v>
      </c>
      <c r="D48" s="53">
        <v>1</v>
      </c>
      <c r="E48" s="54">
        <v>350</v>
      </c>
      <c r="F48" s="55">
        <f t="shared" si="24"/>
        <v>0</v>
      </c>
      <c r="G48" s="54">
        <f t="shared" si="0"/>
        <v>350</v>
      </c>
      <c r="H48" s="90"/>
      <c r="I48" s="91"/>
    </row>
    <row r="49" spans="1:9" ht="31.5" customHeight="1" thickBot="1" x14ac:dyDescent="0.3">
      <c r="A49" s="71">
        <v>4.46999999999999</v>
      </c>
      <c r="B49" s="51" t="s">
        <v>55</v>
      </c>
      <c r="C49" s="52" t="s">
        <v>24</v>
      </c>
      <c r="D49" s="53">
        <v>1</v>
      </c>
      <c r="E49" s="54">
        <v>300</v>
      </c>
      <c r="F49" s="55">
        <f t="shared" si="24"/>
        <v>0</v>
      </c>
      <c r="G49" s="54">
        <f t="shared" si="0"/>
        <v>300</v>
      </c>
      <c r="H49" s="90"/>
      <c r="I49" s="91"/>
    </row>
    <row r="50" spans="1:9" ht="45.75" thickBot="1" x14ac:dyDescent="0.3">
      <c r="A50" s="71">
        <v>4.4799999999999898</v>
      </c>
      <c r="B50" s="51" t="s">
        <v>59</v>
      </c>
      <c r="C50" s="52" t="s">
        <v>5</v>
      </c>
      <c r="D50" s="53">
        <v>1</v>
      </c>
      <c r="E50" s="54">
        <v>1600</v>
      </c>
      <c r="F50" s="55">
        <f t="shared" si="24"/>
        <v>0</v>
      </c>
      <c r="G50" s="54">
        <f t="shared" si="0"/>
        <v>1600</v>
      </c>
      <c r="H50" s="90"/>
      <c r="I50" s="91"/>
    </row>
    <row r="51" spans="1:9" ht="47.25" customHeight="1" thickBot="1" x14ac:dyDescent="0.3">
      <c r="A51" s="71">
        <v>4.4899999999999904</v>
      </c>
      <c r="B51" s="51" t="s">
        <v>97</v>
      </c>
      <c r="C51" s="52" t="s">
        <v>56</v>
      </c>
      <c r="D51" s="53">
        <v>1</v>
      </c>
      <c r="E51" s="54">
        <v>2400</v>
      </c>
      <c r="F51" s="55">
        <f t="shared" si="24"/>
        <v>0</v>
      </c>
      <c r="G51" s="54">
        <f t="shared" si="0"/>
        <v>2400</v>
      </c>
      <c r="H51" s="90"/>
      <c r="I51" s="91"/>
    </row>
    <row r="52" spans="1:9" ht="45.75" thickBot="1" x14ac:dyDescent="0.3">
      <c r="A52" s="71">
        <v>4.4999999999999902</v>
      </c>
      <c r="B52" s="51" t="s">
        <v>96</v>
      </c>
      <c r="C52" s="52" t="s">
        <v>5</v>
      </c>
      <c r="D52" s="53">
        <v>1</v>
      </c>
      <c r="E52" s="54">
        <v>1500</v>
      </c>
      <c r="F52" s="55">
        <f t="shared" si="24"/>
        <v>0</v>
      </c>
      <c r="G52" s="54">
        <f t="shared" si="0"/>
        <v>1500</v>
      </c>
      <c r="H52" s="90"/>
      <c r="I52" s="91"/>
    </row>
    <row r="53" spans="1:9" ht="16.5" thickBot="1" x14ac:dyDescent="0.3">
      <c r="A53" s="71">
        <v>4.50999999999999</v>
      </c>
      <c r="B53" s="51" t="s">
        <v>186</v>
      </c>
      <c r="C53" s="52" t="s">
        <v>56</v>
      </c>
      <c r="D53" s="53">
        <v>1</v>
      </c>
      <c r="E53" s="54">
        <v>1200</v>
      </c>
      <c r="F53" s="55">
        <f t="shared" si="24"/>
        <v>0</v>
      </c>
      <c r="G53" s="54">
        <f t="shared" si="0"/>
        <v>1200</v>
      </c>
      <c r="H53" s="90"/>
      <c r="I53" s="91"/>
    </row>
    <row r="54" spans="1:9" ht="45.75" thickBot="1" x14ac:dyDescent="0.3">
      <c r="A54" s="71">
        <v>4.5199999999999898</v>
      </c>
      <c r="B54" s="51" t="s">
        <v>92</v>
      </c>
      <c r="C54" s="52" t="s">
        <v>56</v>
      </c>
      <c r="D54" s="53">
        <v>1</v>
      </c>
      <c r="E54" s="54">
        <v>3000</v>
      </c>
      <c r="F54" s="55">
        <f t="shared" si="24"/>
        <v>0</v>
      </c>
      <c r="G54" s="54">
        <f t="shared" si="0"/>
        <v>3000</v>
      </c>
      <c r="H54" s="90"/>
      <c r="I54" s="91"/>
    </row>
    <row r="55" spans="1:9" ht="21" customHeight="1" thickBot="1" x14ac:dyDescent="0.25">
      <c r="A55" s="135" t="s">
        <v>203</v>
      </c>
      <c r="B55" s="136"/>
      <c r="C55" s="136"/>
      <c r="D55" s="136"/>
      <c r="E55" s="136"/>
      <c r="F55" s="137"/>
      <c r="G55" s="6">
        <f>SUM(G14:G54)</f>
        <v>70286.7</v>
      </c>
    </row>
    <row r="61" spans="1:9" x14ac:dyDescent="0.2">
      <c r="B61" t="s">
        <v>73</v>
      </c>
    </row>
  </sheetData>
  <sheetProtection algorithmName="SHA-512" hashValue="iI+0C58U3LdD3pnRHTnZTygqS9HbebCSrsqtLmy3a0lIifRG9w9Y/Sp4j3r2VAASzSI0dDR4mrOcE1UkhpHezw==" saltValue="p6Vqks/poPDTtumiZKF3Dw==" spinCount="100000" sheet="1" objects="1" scenarios="1"/>
  <mergeCells count="4">
    <mergeCell ref="A55:F55"/>
    <mergeCell ref="A11:I11"/>
    <mergeCell ref="A12:E12"/>
    <mergeCell ref="A1:I1"/>
  </mergeCells>
  <phoneticPr fontId="14"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4D873-F62C-4B1D-84C7-85356493D53E}">
  <dimension ref="A1:E29"/>
  <sheetViews>
    <sheetView rightToLeft="1" tabSelected="1" workbookViewId="0">
      <selection activeCell="B12" sqref="B12"/>
    </sheetView>
  </sheetViews>
  <sheetFormatPr defaultRowHeight="14.25" x14ac:dyDescent="0.2"/>
  <cols>
    <col min="1" max="1" width="12.75" bestFit="1" customWidth="1"/>
    <col min="2" max="2" width="70.25" style="1" customWidth="1"/>
    <col min="3" max="3" width="19.75" customWidth="1"/>
    <col min="4" max="4" width="12.25" customWidth="1"/>
    <col min="5" max="5" width="21.125" customWidth="1"/>
  </cols>
  <sheetData>
    <row r="1" spans="1:5" ht="28.5" customHeight="1" thickBot="1" x14ac:dyDescent="0.25">
      <c r="A1" s="151" t="s">
        <v>219</v>
      </c>
      <c r="B1" s="152"/>
      <c r="C1" s="152"/>
      <c r="D1" s="152"/>
      <c r="E1" s="153"/>
    </row>
    <row r="2" spans="1:5" ht="25.5" customHeight="1" thickBot="1" x14ac:dyDescent="0.25">
      <c r="A2" s="102" t="s">
        <v>196</v>
      </c>
      <c r="B2" s="103" t="s">
        <v>189</v>
      </c>
    </row>
    <row r="3" spans="1:5" ht="30.75" thickBot="1" x14ac:dyDescent="0.3">
      <c r="A3" s="95">
        <v>1</v>
      </c>
      <c r="B3" s="31" t="s">
        <v>204</v>
      </c>
    </row>
    <row r="4" spans="1:5" ht="15.75" thickBot="1" x14ac:dyDescent="0.3">
      <c r="A4" s="95">
        <v>2</v>
      </c>
      <c r="B4" s="31" t="s">
        <v>192</v>
      </c>
    </row>
    <row r="5" spans="1:5" ht="15.75" thickBot="1" x14ac:dyDescent="0.3">
      <c r="A5" s="95">
        <v>3</v>
      </c>
      <c r="B5" s="31" t="s">
        <v>193</v>
      </c>
    </row>
    <row r="6" spans="1:5" ht="15.75" thickBot="1" x14ac:dyDescent="0.3">
      <c r="A6" s="95">
        <v>4</v>
      </c>
      <c r="B6" s="29" t="s">
        <v>194</v>
      </c>
    </row>
    <row r="7" spans="1:5" ht="30.75" thickBot="1" x14ac:dyDescent="0.3">
      <c r="A7" s="95">
        <v>5</v>
      </c>
      <c r="B7" s="96" t="s">
        <v>215</v>
      </c>
    </row>
    <row r="8" spans="1:5" ht="15.75" thickBot="1" x14ac:dyDescent="0.3">
      <c r="A8" s="95">
        <v>6</v>
      </c>
      <c r="B8" s="96" t="s">
        <v>216</v>
      </c>
    </row>
    <row r="9" spans="1:5" ht="15" thickBot="1" x14ac:dyDescent="0.25"/>
    <row r="10" spans="1:5" ht="32.25" customHeight="1" thickBot="1" x14ac:dyDescent="0.25">
      <c r="A10" s="144" t="s">
        <v>131</v>
      </c>
      <c r="B10" s="145"/>
      <c r="C10" s="145"/>
      <c r="D10" s="145"/>
      <c r="E10" s="146"/>
    </row>
    <row r="11" spans="1:5" ht="72.75" thickBot="1" x14ac:dyDescent="0.25">
      <c r="A11" s="19" t="s">
        <v>132</v>
      </c>
      <c r="B11" s="18" t="s">
        <v>30</v>
      </c>
      <c r="C11" s="20" t="s">
        <v>161</v>
      </c>
      <c r="D11" s="97" t="s">
        <v>218</v>
      </c>
      <c r="E11" s="21" t="s">
        <v>217</v>
      </c>
    </row>
    <row r="12" spans="1:5" ht="81.75" customHeight="1" thickBot="1" x14ac:dyDescent="0.25">
      <c r="A12" s="80">
        <v>1</v>
      </c>
      <c r="B12" s="81" t="s">
        <v>127</v>
      </c>
      <c r="C12" s="82">
        <f>'שירותי תחזוקה ותיקון מערכות '!F13</f>
        <v>200000</v>
      </c>
      <c r="D12" s="83">
        <v>0.4</v>
      </c>
      <c r="E12" s="82">
        <f>C12*D12</f>
        <v>80000</v>
      </c>
    </row>
    <row r="13" spans="1:5" ht="21" thickBot="1" x14ac:dyDescent="0.25">
      <c r="A13" s="80">
        <v>2</v>
      </c>
      <c r="B13" s="84" t="s">
        <v>128</v>
      </c>
      <c r="C13" s="82">
        <f>'מצלמות אבטחה '!G102</f>
        <v>310810</v>
      </c>
      <c r="D13" s="83">
        <v>0.4</v>
      </c>
      <c r="E13" s="82">
        <f t="shared" ref="E13:E15" si="0">C13*D13</f>
        <v>124324</v>
      </c>
    </row>
    <row r="14" spans="1:5" ht="21" thickBot="1" x14ac:dyDescent="0.25">
      <c r="A14" s="85">
        <v>3</v>
      </c>
      <c r="B14" s="84" t="s">
        <v>129</v>
      </c>
      <c r="C14" s="82">
        <f>'מערכות כריזה '!G41</f>
        <v>31051</v>
      </c>
      <c r="D14" s="83">
        <v>0.1</v>
      </c>
      <c r="E14" s="82">
        <f t="shared" si="0"/>
        <v>3105.1000000000004</v>
      </c>
    </row>
    <row r="15" spans="1:5" ht="23.25" customHeight="1" thickBot="1" x14ac:dyDescent="0.25">
      <c r="A15" s="85">
        <v>4</v>
      </c>
      <c r="B15" s="86" t="s">
        <v>130</v>
      </c>
      <c r="C15" s="87">
        <f>'אמצעים ושירותים נוספים'!$G$55</f>
        <v>70286.7</v>
      </c>
      <c r="D15" s="88">
        <v>0.1</v>
      </c>
      <c r="E15" s="82">
        <f t="shared" si="0"/>
        <v>7028.67</v>
      </c>
    </row>
    <row r="16" spans="1:5" ht="21" thickBot="1" x14ac:dyDescent="0.25">
      <c r="A16" s="141" t="s">
        <v>31</v>
      </c>
      <c r="B16" s="142"/>
      <c r="C16" s="142"/>
      <c r="D16" s="143"/>
      <c r="E16" s="17">
        <f>SUM(E12:E15)</f>
        <v>214457.77000000002</v>
      </c>
    </row>
    <row r="18" spans="1:3" ht="15" thickBot="1" x14ac:dyDescent="0.25"/>
    <row r="19" spans="1:3" ht="22.5" customHeight="1" thickBot="1" x14ac:dyDescent="0.25">
      <c r="A19" s="147" t="s">
        <v>205</v>
      </c>
      <c r="B19" s="148"/>
    </row>
    <row r="20" spans="1:3" ht="15.75" thickBot="1" x14ac:dyDescent="0.3">
      <c r="A20" s="149"/>
      <c r="B20" s="150"/>
    </row>
    <row r="21" spans="1:3" ht="15.75" thickBot="1" x14ac:dyDescent="0.3">
      <c r="A21" s="100" t="s">
        <v>206</v>
      </c>
      <c r="B21" s="98"/>
      <c r="C21" s="1"/>
    </row>
    <row r="22" spans="1:3" ht="15.75" thickBot="1" x14ac:dyDescent="0.3">
      <c r="A22" s="100" t="s">
        <v>207</v>
      </c>
      <c r="B22" s="98"/>
    </row>
    <row r="23" spans="1:3" ht="16.5" thickBot="1" x14ac:dyDescent="0.3">
      <c r="A23" s="100" t="s">
        <v>208</v>
      </c>
      <c r="B23" s="99"/>
    </row>
    <row r="24" spans="1:3" ht="15.75" thickBot="1" x14ac:dyDescent="0.3">
      <c r="A24" s="100" t="s">
        <v>209</v>
      </c>
      <c r="B24" s="98"/>
    </row>
    <row r="25" spans="1:3" ht="15.75" thickBot="1" x14ac:dyDescent="0.3">
      <c r="A25" s="100" t="s">
        <v>210</v>
      </c>
      <c r="B25" s="98"/>
    </row>
    <row r="26" spans="1:3" ht="15.75" thickBot="1" x14ac:dyDescent="0.3">
      <c r="A26" s="100" t="s">
        <v>211</v>
      </c>
      <c r="B26" s="98"/>
    </row>
    <row r="27" spans="1:3" ht="15.75" thickBot="1" x14ac:dyDescent="0.3">
      <c r="A27" s="100" t="s">
        <v>212</v>
      </c>
      <c r="B27" s="98"/>
    </row>
    <row r="28" spans="1:3" ht="15.75" thickBot="1" x14ac:dyDescent="0.3">
      <c r="A28" s="100" t="s">
        <v>213</v>
      </c>
      <c r="B28" s="98"/>
    </row>
    <row r="29" spans="1:3" ht="40.5" customHeight="1" thickBot="1" x14ac:dyDescent="0.3">
      <c r="A29" s="101" t="s">
        <v>214</v>
      </c>
      <c r="B29" s="98"/>
    </row>
  </sheetData>
  <sheetProtection algorithmName="SHA-512" hashValue="9adnLdH0VuYfo7PaAj6bGdm7oKo1YsUe4vIRJMi+k8FelIdp+7I8sG/kNPYkN9W095icmx1bmdAXbV4rcwOaqQ==" saltValue="y6GPMUYjeG/vvpkAnOgNOA==" spinCount="100000" sheet="1" objects="1" scenarios="1"/>
  <mergeCells count="5">
    <mergeCell ref="A16:D16"/>
    <mergeCell ref="A10:E10"/>
    <mergeCell ref="A19:B19"/>
    <mergeCell ref="A20:B20"/>
    <mergeCell ref="A1:E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5</vt:i4>
      </vt:variant>
    </vt:vector>
  </HeadingPairs>
  <TitlesOfParts>
    <vt:vector size="5" baseType="lpstr">
      <vt:lpstr>שירותי תחזוקה ותיקון מערכות </vt:lpstr>
      <vt:lpstr>מצלמות אבטחה </vt:lpstr>
      <vt:lpstr>מערכות כריזה </vt:lpstr>
      <vt:lpstr>אמצעים ושירותים נוספים</vt:lpstr>
      <vt:lpstr>ריכוז ההצעה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2020-03-06T08:34:31Z</dcterms:created>
  <dcterms:modified xsi:type="dcterms:W3CDTF">2024-04-21T12:17:41Z</dcterms:modified>
</cp:coreProperties>
</file>